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365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<sst xmlns="http://schemas.openxmlformats.org/spreadsheetml/2006/main" count="31" uniqueCount="26">
  <si>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Base Salary</t>
  </si>
  <si>
    <t>Bonuses/Consulting</t>
  </si>
  <si>
    <t xml:space="preserve">Monthly </t>
  </si>
  <si>
    <t>Average</t>
  </si>
  <si>
    <t>Annual</t>
  </si>
  <si>
    <t>Mortgage Payment</t>
  </si>
  <si>
    <t>Normalized</t>
  </si>
  <si>
    <t>Year 2000 Information</t>
  </si>
  <si>
    <t>20% raise, slight increases in expenses</t>
  </si>
  <si>
    <t>Jane Doe's Normalized Personal "Income Statement"</t>
  </si>
  <si>
    <t>Car Payment</t>
  </si>
  <si>
    <t>Utilities</t>
  </si>
  <si>
    <t>Savings</t>
  </si>
  <si>
    <t>Total Expenses</t>
  </si>
  <si>
    <t>Income:</t>
  </si>
  <si>
    <t>Total Income</t>
  </si>
  <si>
    <t>Expenses/Taxes:</t>
  </si>
  <si>
    <t>Taxes, etc.</t>
  </si>
  <si>
    <t>Food, Misc.</t>
  </si>
  <si>
    <t>Budget "Profit/Slack"</t>
  </si>
  <si>
    <t>% Increase</t>
  </si>
  <si>
    <t>1999 to 2000</t>
  </si>
  <si>
    <t>Note:  This is similar (NOT identical) to what you will do when you normalize your company's income statement and balance sheet</t>
  </si>
  <si>
    <t>Credit Card/Other Pay</t>
  </si>
  <si>
    <t>Gas for Car</t>
  </si>
  <si>
    <t>Year 2001 Information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</si>
</sst>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;\-&quot;CN¥&quot;#,##0"/>
    <numFmt numFmtId="165" formatCode="&quot;CN¥&quot;#,##0;[Red]\-&quot;CN¥&quot;#,##0"/>
    <numFmt numFmtId="166" formatCode="&quot;CN¥&quot;#,##0.00;\-&quot;CN¥&quot;#,##0.00"/>
    <numFmt numFmtId="167" formatCode="&quot;CN¥&quot;#,##0.00;[Red]\-&quot;CN¥&quot;#,##0.00"/>
    <numFmt numFmtId="168" formatCode="_-&quot;CN¥&quot;* #,##0_-;\-&quot;CN¥&quot;* #,##0_-;_-&quot;CN¥&quot;* &quot;-&quot;_-;_-@_-"/>
    <numFmt numFmtId="169" formatCode="_-* #,##0_-;\-* #,##0_-;_-* &quot;-&quot;_-;_-@_-"/>
    <numFmt numFmtId="170" formatCode="_-&quot;CN¥&quot;* #,##0.00_-;\-&quot;CN¥&quot;* #,##0.00_-;_-&quot;CN¥&quot;* &quot;-&quot;??_-;_-@_-"/>
    <numFmt numFmtId="171" formatCode="_-* #,##0.00_-;\-* #,##0.00_-;_-* &quot;-&quot;??_-;_-@_-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1" fillId="0" borderId="10" xfId="0" applyFont="1" applyBorder="1" applyAlignment="1">
      <alignment/>
    </xf>
    <xf numFmtId="9" fontId="1" fillId="0" borderId="10" xfId="57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K24"/>
    </sheetView>
  </sheetViews>
  <sheetFormatPr defaultColWidth="8.8515625" defaultRowHeight="12.75"/>
  <cols>
    <col min="1" max="1" width="19.421875" style="0" customWidth="1"/>
    <col min="2" max="2" width="10.28125" style="0" customWidth="1"/>
    <col min="3" max="3" width="10.140625" style="0" customWidth="1"/>
    <col min="4" max="4" width="10.00390625" style="0" customWidth="1"/>
    <col min="5" max="5" width="2.28125" style="0" customWidth="1"/>
    <col min="6" max="6" width="9.7109375" style="0" customWidth="1"/>
    <col min="7" max="8" width="8.8515625" style="0" customWidth="1"/>
    <col min="9" max="9" width="2.421875" style="0" customWidth="1"/>
    <col min="10" max="10" width="10.140625" style="0" customWidth="1"/>
  </cols>
  <sheetData>
    <row r="1" s="8" customFormat="1" ht="18">
      <c r="A1" s="8" t="s">
        <v>9</v>
      </c>
    </row>
    <row r="2" ht="12.75">
      <c r="A2" s="10" t="s">
        <v>22</v>
      </c>
    </row>
    <row r="4" spans="2:8" ht="12.75">
      <c r="B4" s="11" t="s">
        <v>25</v>
      </c>
      <c r="C4" s="11"/>
      <c r="D4" s="11"/>
      <c r="F4" s="11" t="s">
        <v>7</v>
      </c>
      <c r="G4" s="11"/>
      <c r="H4" s="11"/>
    </row>
    <row r="5" spans="2:10" ht="12.75">
      <c r="B5" t="s">
        <v>8</v>
      </c>
      <c r="F5" s="1"/>
      <c r="G5" s="1"/>
      <c r="H5" s="1"/>
      <c r="I5" s="1"/>
      <c r="J5" s="9" t="s">
        <v>20</v>
      </c>
    </row>
    <row r="6" spans="2:10" ht="12.75">
      <c r="B6" s="1" t="s">
        <v>2</v>
      </c>
      <c r="C6" s="1"/>
      <c r="D6" s="1"/>
      <c r="F6" s="1" t="s">
        <v>2</v>
      </c>
      <c r="G6" s="1"/>
      <c r="H6" s="1"/>
      <c r="I6" s="1"/>
      <c r="J6" s="1" t="s">
        <v>21</v>
      </c>
    </row>
    <row r="7" spans="2:10" ht="12.75">
      <c r="B7" s="1" t="s">
        <v>3</v>
      </c>
      <c r="C7" s="1" t="s">
        <v>4</v>
      </c>
      <c r="D7" s="1" t="s">
        <v>6</v>
      </c>
      <c r="F7" s="1" t="s">
        <v>3</v>
      </c>
      <c r="G7" s="1" t="s">
        <v>4</v>
      </c>
      <c r="H7" s="1" t="s">
        <v>6</v>
      </c>
      <c r="I7" s="1"/>
      <c r="J7" s="1" t="s">
        <v>4</v>
      </c>
    </row>
    <row r="8" spans="1:8" ht="12.75">
      <c r="A8" t="s">
        <v>14</v>
      </c>
      <c r="B8" s="1"/>
      <c r="C8" s="1"/>
      <c r="D8" s="1"/>
      <c r="F8" s="1"/>
      <c r="G8" s="1"/>
      <c r="H8" s="1"/>
    </row>
    <row r="9" spans="1:10" ht="12.75">
      <c r="A9" t="s">
        <v>0</v>
      </c>
      <c r="B9">
        <f>F9*1.2</f>
        <v>4800</v>
      </c>
      <c r="C9">
        <f>B9*12</f>
        <v>57600</v>
      </c>
      <c r="D9" s="5">
        <f>C9/C$11</f>
        <v>0.8275862068965517</v>
      </c>
      <c r="F9">
        <v>4000</v>
      </c>
      <c r="G9">
        <f>F9*12</f>
        <v>48000</v>
      </c>
      <c r="H9" s="5">
        <f>G9/G$11</f>
        <v>0.8</v>
      </c>
      <c r="J9" s="3">
        <f>(C9-G9)/G9</f>
        <v>0.2</v>
      </c>
    </row>
    <row r="10" spans="1:10" ht="12.75">
      <c r="A10" t="s">
        <v>1</v>
      </c>
      <c r="B10">
        <v>1000</v>
      </c>
      <c r="C10">
        <f>B10*12</f>
        <v>12000</v>
      </c>
      <c r="D10" s="5">
        <f>C10/C$11</f>
        <v>0.1724137931034483</v>
      </c>
      <c r="F10">
        <v>1000</v>
      </c>
      <c r="G10">
        <f>F10*12</f>
        <v>12000</v>
      </c>
      <c r="H10" s="5">
        <f>G10/G$11</f>
        <v>0.2</v>
      </c>
      <c r="J10" s="3">
        <f>(C10-G10)/G10</f>
        <v>0</v>
      </c>
    </row>
    <row r="11" spans="1:10" s="6" customFormat="1" ht="12.75">
      <c r="A11" s="6" t="s">
        <v>15</v>
      </c>
      <c r="B11" s="6">
        <f>SUM(B9:B10)</f>
        <v>5800</v>
      </c>
      <c r="C11" s="6">
        <f>B11*12</f>
        <v>69600</v>
      </c>
      <c r="D11" s="7">
        <f>C11/C$11</f>
        <v>1</v>
      </c>
      <c r="F11" s="6">
        <f>SUM(F9:F10)</f>
        <v>5000</v>
      </c>
      <c r="G11" s="6">
        <f>F11*12</f>
        <v>60000</v>
      </c>
      <c r="H11" s="7">
        <f>G11/G$11</f>
        <v>1</v>
      </c>
      <c r="J11" s="7">
        <f>(C11-G11)/G11</f>
        <v>0.16</v>
      </c>
    </row>
    <row r="13" ht="12.75">
      <c r="A13" t="s">
        <v>16</v>
      </c>
    </row>
    <row r="14" spans="1:10" ht="12.75">
      <c r="A14" t="s">
        <v>17</v>
      </c>
      <c r="B14">
        <f>B11*0.3</f>
        <v>1740</v>
      </c>
      <c r="C14" s="4">
        <f aca="true" t="shared" si="0" ref="C14:C22">B14*12</f>
        <v>20880</v>
      </c>
      <c r="D14" s="5">
        <f aca="true" t="shared" si="1" ref="D14:D22">C14/C$11</f>
        <v>0.3</v>
      </c>
      <c r="F14">
        <f>F11*0.3</f>
        <v>1500</v>
      </c>
      <c r="G14" s="4">
        <f aca="true" t="shared" si="2" ref="G14:G22">F14*12</f>
        <v>18000</v>
      </c>
      <c r="H14" s="5">
        <f aca="true" t="shared" si="3" ref="H14:H24">G14/G$11</f>
        <v>0.3</v>
      </c>
      <c r="J14" s="3">
        <f aca="true" t="shared" si="4" ref="J14:J22">(C14-G14)/G14</f>
        <v>0.16</v>
      </c>
    </row>
    <row r="15" spans="1:10" ht="12.75">
      <c r="A15" t="s">
        <v>5</v>
      </c>
      <c r="B15">
        <v>1000</v>
      </c>
      <c r="C15" s="4">
        <f t="shared" si="0"/>
        <v>12000</v>
      </c>
      <c r="D15" s="5">
        <f t="shared" si="1"/>
        <v>0.1724137931034483</v>
      </c>
      <c r="F15">
        <v>1000</v>
      </c>
      <c r="G15" s="4">
        <f t="shared" si="2"/>
        <v>12000</v>
      </c>
      <c r="H15" s="5">
        <f t="shared" si="3"/>
        <v>0.2</v>
      </c>
      <c r="J15" s="3">
        <f t="shared" si="4"/>
        <v>0</v>
      </c>
    </row>
    <row r="16" spans="1:15" ht="12.75">
      <c r="A16" t="s">
        <v>10</v>
      </c>
      <c r="B16">
        <v>500</v>
      </c>
      <c r="C16" s="4">
        <f t="shared" si="0"/>
        <v>6000</v>
      </c>
      <c r="D16" s="5">
        <f t="shared" si="1"/>
        <v>0.08620689655172414</v>
      </c>
      <c r="F16">
        <v>400</v>
      </c>
      <c r="G16" s="4">
        <f t="shared" si="2"/>
        <v>4800</v>
      </c>
      <c r="H16" s="5">
        <f t="shared" si="3"/>
        <v>0.08</v>
      </c>
      <c r="J16" s="3">
        <f t="shared" si="4"/>
        <v>0.25</v>
      </c>
      <c r="N16">
        <v>1.09</v>
      </c>
      <c r="O16">
        <v>1.2</v>
      </c>
    </row>
    <row r="17" spans="1:14" ht="12.75">
      <c r="A17" t="s">
        <v>23</v>
      </c>
      <c r="B17">
        <v>200</v>
      </c>
      <c r="C17" s="4">
        <f t="shared" si="0"/>
        <v>2400</v>
      </c>
      <c r="D17" s="5">
        <f t="shared" si="1"/>
        <v>0.034482758620689655</v>
      </c>
      <c r="F17">
        <v>200</v>
      </c>
      <c r="G17" s="4">
        <f t="shared" si="2"/>
        <v>2400</v>
      </c>
      <c r="H17" s="5">
        <f>G17/G$11</f>
        <v>0.04</v>
      </c>
      <c r="J17" s="3">
        <f t="shared" si="4"/>
        <v>0</v>
      </c>
      <c r="N17">
        <f>N16*O16</f>
        <v>1.308</v>
      </c>
    </row>
    <row r="18" spans="1:10" ht="12.75">
      <c r="A18" t="s">
        <v>11</v>
      </c>
      <c r="B18">
        <v>500</v>
      </c>
      <c r="C18" s="4">
        <f t="shared" si="0"/>
        <v>6000</v>
      </c>
      <c r="D18" s="5">
        <f t="shared" si="1"/>
        <v>0.08620689655172414</v>
      </c>
      <c r="F18">
        <v>500</v>
      </c>
      <c r="G18" s="4">
        <f t="shared" si="2"/>
        <v>6000</v>
      </c>
      <c r="H18" s="5">
        <f t="shared" si="3"/>
        <v>0.1</v>
      </c>
      <c r="J18" s="3">
        <f t="shared" si="4"/>
        <v>0</v>
      </c>
    </row>
    <row r="19" spans="1:10" ht="12.75">
      <c r="A19" t="s">
        <v>24</v>
      </c>
      <c r="B19">
        <f>F19*1.2</f>
        <v>78.48</v>
      </c>
      <c r="C19" s="4">
        <f t="shared" si="0"/>
        <v>941.76</v>
      </c>
      <c r="D19" s="5">
        <f t="shared" si="1"/>
        <v>0.01353103448275862</v>
      </c>
      <c r="F19">
        <f>60*1.09</f>
        <v>65.4</v>
      </c>
      <c r="G19" s="4">
        <f t="shared" si="2"/>
        <v>784.8000000000001</v>
      </c>
      <c r="H19" s="5">
        <f t="shared" si="3"/>
        <v>0.013080000000000001</v>
      </c>
      <c r="J19" s="3">
        <f>(C19-G19)/G19</f>
        <v>0.19999999999999987</v>
      </c>
    </row>
    <row r="20" spans="1:10" ht="12.75">
      <c r="A20" t="s">
        <v>12</v>
      </c>
      <c r="B20">
        <f>B11*0.15</f>
        <v>870</v>
      </c>
      <c r="C20" s="4">
        <f t="shared" si="0"/>
        <v>10440</v>
      </c>
      <c r="D20" s="5">
        <f t="shared" si="1"/>
        <v>0.15</v>
      </c>
      <c r="F20">
        <f>F11*0.1</f>
        <v>500</v>
      </c>
      <c r="G20" s="4">
        <f t="shared" si="2"/>
        <v>6000</v>
      </c>
      <c r="H20" s="5">
        <f t="shared" si="3"/>
        <v>0.1</v>
      </c>
      <c r="J20" s="3">
        <f t="shared" si="4"/>
        <v>0.74</v>
      </c>
    </row>
    <row r="21" spans="1:10" ht="12.75">
      <c r="A21" t="s">
        <v>18</v>
      </c>
      <c r="B21">
        <v>800</v>
      </c>
      <c r="C21" s="4">
        <f t="shared" si="0"/>
        <v>9600</v>
      </c>
      <c r="D21" s="5">
        <f t="shared" si="1"/>
        <v>0.13793103448275862</v>
      </c>
      <c r="F21">
        <v>800</v>
      </c>
      <c r="G21" s="4">
        <f t="shared" si="2"/>
        <v>9600</v>
      </c>
      <c r="H21" s="5">
        <f t="shared" si="3"/>
        <v>0.16</v>
      </c>
      <c r="J21" s="3">
        <f t="shared" si="4"/>
        <v>0</v>
      </c>
    </row>
    <row r="22" spans="1:10" s="6" customFormat="1" ht="12.75">
      <c r="A22" s="6" t="s">
        <v>13</v>
      </c>
      <c r="B22" s="6">
        <f>SUM(B14:B21)</f>
        <v>5688.48</v>
      </c>
      <c r="C22" s="6">
        <f t="shared" si="0"/>
        <v>68261.76</v>
      </c>
      <c r="D22" s="7">
        <f t="shared" si="1"/>
        <v>0.9807724137931034</v>
      </c>
      <c r="F22" s="6">
        <f>SUM(F14:F21)</f>
        <v>4965.4</v>
      </c>
      <c r="G22" s="6">
        <f t="shared" si="2"/>
        <v>59584.799999999996</v>
      </c>
      <c r="H22" s="7">
        <f t="shared" si="3"/>
        <v>0.99308</v>
      </c>
      <c r="J22" s="7">
        <f t="shared" si="4"/>
        <v>0.14562371611551939</v>
      </c>
    </row>
    <row r="24" spans="1:10" s="2" customFormat="1" ht="12.75">
      <c r="A24" s="2" t="s">
        <v>19</v>
      </c>
      <c r="B24" s="2">
        <f>B11-B22</f>
        <v>111.52000000000044</v>
      </c>
      <c r="C24" s="2">
        <f>B24*12</f>
        <v>1338.2400000000052</v>
      </c>
      <c r="D24" s="3">
        <f>C24/C$11</f>
        <v>0.019227586206896626</v>
      </c>
      <c r="F24" s="2">
        <f>F11-F22</f>
        <v>34.600000000000364</v>
      </c>
      <c r="G24" s="2">
        <f>F24*12</f>
        <v>415.20000000000437</v>
      </c>
      <c r="H24" s="3">
        <f t="shared" si="3"/>
        <v>0.006920000000000073</v>
      </c>
      <c r="J24" s="3">
        <f>(C24-G24)/G24</f>
        <v>2.2231213872832156</v>
      </c>
    </row>
  </sheetData>
  <sheetProtection/>
  <mergeCells count="2">
    <mergeCell ref="F4:H4"/>
    <mergeCell ref="B4:D4"/>
  </mergeCells>
  <printOptions/>
  <pageMargins left="0.5" right="0.5" top="0.75" bottom="0.5" header="0.5" footer="0.5"/>
  <pageSetup horizontalDpi="300" verticalDpi="300" orientation="portrait"/>
  <headerFooter alignWithMargins="0">
    <oddHeader>&amp;CExample using "Normalization" on an Individual's "Income Statement" and "Balance Sheet"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Image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Hudson</dc:creator>
  <cp:keywords/>
  <dc:description/>
  <cp:lastModifiedBy>user</cp:lastModifiedBy>
  <cp:lastPrinted>2000-01-06T15:07:00Z</cp:lastPrinted>
  <dcterms:created xsi:type="dcterms:W3CDTF">1999-12-29T17:24:50Z</dcterms:created>
  <dcterms:modified xsi:type="dcterms:W3CDTF">2016-08-09T07:07:44Z</dcterms:modified>
  <cp:category/>
  <cp:version/>
  <cp:contentType/>
  <cp:contentStatus/>
</cp:coreProperties>
</file>