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mackenzie/Desktop/"/>
    </mc:Choice>
  </mc:AlternateContent>
  <bookViews>
    <workbookView xWindow="3460" yWindow="2280" windowWidth="24300" windowHeight="15120"/>
  </bookViews>
  <sheets>
    <sheet name="Overall Sales Plan" sheetId="1" r:id="rId1"/>
    <sheet name="For the Individual" sheetId="2" r:id="rId2"/>
    <sheet name="Sheet3" sheetId="3" r:id="rId3"/>
  </sheets>
  <definedNames>
    <definedName name="_xlnm.Print_Area" localSheetId="0">'Overall Sales Plan'!$A$1:$L$36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8" i="2"/>
  <c r="C10" i="2"/>
  <c r="B6" i="2"/>
  <c r="B8" i="2"/>
  <c r="B10" i="2"/>
  <c r="I7" i="1"/>
  <c r="J12" i="1"/>
  <c r="J18" i="1"/>
  <c r="J24" i="1"/>
  <c r="J30" i="1"/>
  <c r="J36" i="1"/>
  <c r="K36" i="1"/>
  <c r="L36" i="1"/>
  <c r="I5" i="1"/>
  <c r="J5" i="1"/>
  <c r="K5" i="1"/>
  <c r="L5" i="1"/>
  <c r="H36" i="1"/>
  <c r="G36" i="1"/>
  <c r="F36" i="1"/>
  <c r="E36" i="1"/>
  <c r="D36" i="1"/>
  <c r="C36" i="1"/>
  <c r="B36" i="1"/>
  <c r="H30" i="1"/>
  <c r="G30" i="1"/>
  <c r="F30" i="1"/>
  <c r="E30" i="1"/>
  <c r="D30" i="1"/>
  <c r="C30" i="1"/>
  <c r="B30" i="1"/>
  <c r="H24" i="1"/>
  <c r="G24" i="1"/>
  <c r="F24" i="1"/>
  <c r="E24" i="1"/>
  <c r="D24" i="1"/>
  <c r="C24" i="1"/>
  <c r="B24" i="1"/>
  <c r="H18" i="1"/>
  <c r="G18" i="1"/>
  <c r="F18" i="1"/>
  <c r="E18" i="1"/>
  <c r="D18" i="1"/>
  <c r="C18" i="1"/>
  <c r="B18" i="1"/>
  <c r="C12" i="1"/>
  <c r="D12" i="1"/>
  <c r="E12" i="1"/>
  <c r="F12" i="1"/>
  <c r="G12" i="1"/>
  <c r="H12" i="1"/>
  <c r="B12" i="1"/>
  <c r="G18" i="2"/>
  <c r="G16" i="2"/>
  <c r="C12" i="2"/>
  <c r="C20" i="2"/>
  <c r="C18" i="2"/>
  <c r="C16" i="2"/>
  <c r="C14" i="2"/>
  <c r="G14" i="2"/>
  <c r="G20" i="2"/>
  <c r="G10" i="2"/>
  <c r="B20" i="2"/>
  <c r="B18" i="2"/>
  <c r="B16" i="2"/>
  <c r="B14" i="2"/>
  <c r="F10" i="2"/>
  <c r="F20" i="2"/>
  <c r="F18" i="2"/>
  <c r="F16" i="2"/>
  <c r="F14" i="2"/>
  <c r="B12" i="2"/>
</calcChain>
</file>

<file path=xl/sharedStrings.xml><?xml version="1.0" encoding="utf-8"?>
<sst xmlns="http://schemas.openxmlformats.org/spreadsheetml/2006/main" count="52" uniqueCount="52">
  <si>
    <t>Activity</t>
  </si>
  <si>
    <t>Daily Target</t>
  </si>
  <si>
    <t>Date</t>
  </si>
  <si>
    <t>Phone Call</t>
  </si>
  <si>
    <t>Quote Follow-up</t>
  </si>
  <si>
    <t>Maintenance Visit</t>
  </si>
  <si>
    <t>Quote</t>
  </si>
  <si>
    <t>Daily Score</t>
  </si>
  <si>
    <t>Conduct Sales Call</t>
  </si>
  <si>
    <t>Week 1</t>
  </si>
  <si>
    <t>Week 2</t>
  </si>
  <si>
    <t>Weekly Score</t>
  </si>
  <si>
    <t>Week 3</t>
  </si>
  <si>
    <t>Week 4</t>
  </si>
  <si>
    <t>Week 5</t>
  </si>
  <si>
    <t>Email or Text</t>
  </si>
  <si>
    <t>Monthly Score</t>
  </si>
  <si>
    <t>Annual Score</t>
  </si>
  <si>
    <t>Example</t>
  </si>
  <si>
    <t>Your Numbers</t>
  </si>
  <si>
    <t>Total Income I want to Earn</t>
  </si>
  <si>
    <t>Current Salary</t>
  </si>
  <si>
    <t>Commission Goal</t>
  </si>
  <si>
    <t>Commission as a % of Net Cash Flow</t>
  </si>
  <si>
    <t>Average Annual Revenue Goal</t>
  </si>
  <si>
    <t>Average Annual Revenue per Sale</t>
  </si>
  <si>
    <t>Annualized</t>
  </si>
  <si>
    <t>Your #s</t>
  </si>
  <si>
    <t>Sales Goal (# of Projects)</t>
  </si>
  <si>
    <t>Annual Sales Goal</t>
  </si>
  <si>
    <t>Work Weeks</t>
  </si>
  <si>
    <t>Sales/Week</t>
  </si>
  <si>
    <t>Proposals Required for Each Sale</t>
  </si>
  <si>
    <t>Proposals/Week Goal</t>
  </si>
  <si>
    <t>Annual Proposal Goal</t>
  </si>
  <si>
    <t>Presentations Required/Proposal Oppty</t>
  </si>
  <si>
    <t>Presentations/Week Goal</t>
  </si>
  <si>
    <t>Annual Presentation Goal</t>
  </si>
  <si>
    <t>Phone Calls/Presentation</t>
  </si>
  <si>
    <t>Phone Calls/Week</t>
  </si>
  <si>
    <t>Annual Phone Calls</t>
  </si>
  <si>
    <t>eMail Blast/Lead = Phone Call</t>
  </si>
  <si>
    <t>eMail Blast eMails/Week</t>
  </si>
  <si>
    <t>Annual eMail Blast eMails/Blogs</t>
  </si>
  <si>
    <t>Sales Activity Relationships</t>
  </si>
  <si>
    <t>Activity Weight</t>
  </si>
  <si>
    <t>Developed by Roger Engelau, Inspire Results, Feb 2016</t>
  </si>
  <si>
    <t>Developed by Roger Engelau, Inspire Results, Fe 2016</t>
  </si>
  <si>
    <t xml:space="preserve">Actual </t>
  </si>
  <si>
    <t>Appointment</t>
  </si>
  <si>
    <t xml:space="preserve">           Individual Sales Activity Planner</t>
  </si>
  <si>
    <r>
      <t xml:space="preserve">                    </t>
    </r>
    <r>
      <rPr>
        <b/>
        <sz val="25"/>
        <color theme="1"/>
        <rFont val="Arial"/>
        <family val="2"/>
      </rPr>
      <t>Weighted Sales Activity Plan &amp; Tracker</t>
    </r>
    <r>
      <rPr>
        <b/>
        <sz val="26"/>
        <color theme="1"/>
        <rFont val="Arial"/>
        <family val="2"/>
      </rPr>
      <t xml:space="preserve"> </t>
    </r>
    <r>
      <rPr>
        <b/>
        <sz val="7"/>
        <color rgb="FF002060"/>
        <rFont val="Arial"/>
        <family val="2"/>
      </rPr>
      <t>Developed by Roger Engelau, Inspire Results, Feb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</si>
</sst>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6"/>
      <color theme="1"/>
      <name val="Arial"/>
      <family val="2"/>
    </font>
    <font>
      <sz val="8"/>
      <color rgb="FF002060"/>
      <name val="Calibri"/>
      <family val="2"/>
      <scheme val="minor"/>
    </font>
    <font>
      <b/>
      <sz val="7"/>
      <color rgb="FF002060"/>
      <name val="Arial"/>
      <family val="2"/>
    </font>
    <font>
      <b/>
      <sz val="2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2" fillId="2" borderId="3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14" fontId="4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7" borderId="8" xfId="0" applyFill="1" applyBorder="1"/>
    <xf numFmtId="0" fontId="7" fillId="7" borderId="9" xfId="0" applyFont="1" applyFill="1" applyBorder="1"/>
    <xf numFmtId="0" fontId="7" fillId="7" borderId="10" xfId="0" applyFont="1" applyFill="1" applyBorder="1"/>
    <xf numFmtId="0" fontId="7" fillId="0" borderId="0" xfId="0" applyFont="1" applyFill="1" applyBorder="1"/>
    <xf numFmtId="0" fontId="7" fillId="0" borderId="11" xfId="0" applyFont="1" applyBorder="1"/>
    <xf numFmtId="165" fontId="0" fillId="8" borderId="1" xfId="2" applyNumberFormat="1" applyFont="1" applyFill="1" applyBorder="1"/>
    <xf numFmtId="165" fontId="0" fillId="0" borderId="0" xfId="2" applyNumberFormat="1" applyFont="1" applyFill="1" applyBorder="1"/>
    <xf numFmtId="0" fontId="7" fillId="0" borderId="12" xfId="0" applyFont="1" applyBorder="1"/>
    <xf numFmtId="165" fontId="0" fillId="8" borderId="13" xfId="2" applyNumberFormat="1" applyFont="1" applyFill="1" applyBorder="1"/>
    <xf numFmtId="0" fontId="7" fillId="7" borderId="11" xfId="0" applyFont="1" applyFill="1" applyBorder="1"/>
    <xf numFmtId="165" fontId="7" fillId="7" borderId="1" xfId="2" applyNumberFormat="1" applyFont="1" applyFill="1" applyBorder="1"/>
    <xf numFmtId="165" fontId="7" fillId="0" borderId="0" xfId="2" applyNumberFormat="1" applyFont="1" applyFill="1" applyBorder="1"/>
    <xf numFmtId="9" fontId="8" fillId="8" borderId="13" xfId="3" applyFont="1" applyFill="1" applyBorder="1" applyAlignment="1">
      <alignment horizontal="center"/>
    </xf>
    <xf numFmtId="9" fontId="8" fillId="0" borderId="0" xfId="3" applyFont="1" applyFill="1" applyBorder="1" applyAlignment="1">
      <alignment horizontal="center"/>
    </xf>
    <xf numFmtId="165" fontId="0" fillId="7" borderId="1" xfId="0" applyNumberFormat="1" applyFill="1" applyBorder="1"/>
    <xf numFmtId="165" fontId="0" fillId="0" borderId="0" xfId="0" applyNumberForma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0" borderId="14" xfId="0" applyFont="1" applyFill="1" applyBorder="1" applyAlignment="1">
      <alignment horizontal="center"/>
    </xf>
    <xf numFmtId="164" fontId="8" fillId="7" borderId="1" xfId="1" applyNumberFormat="1" applyFont="1" applyFill="1" applyBorder="1"/>
    <xf numFmtId="164" fontId="8" fillId="7" borderId="15" xfId="1" applyNumberFormat="1" applyFont="1" applyFill="1" applyBorder="1"/>
    <xf numFmtId="164" fontId="8" fillId="0" borderId="16" xfId="1" applyNumberFormat="1" applyFont="1" applyFill="1" applyBorder="1"/>
    <xf numFmtId="0" fontId="7" fillId="7" borderId="17" xfId="0" applyFont="1" applyFill="1" applyBorder="1"/>
    <xf numFmtId="164" fontId="8" fillId="7" borderId="18" xfId="1" applyNumberFormat="1" applyFont="1" applyFill="1" applyBorder="1"/>
    <xf numFmtId="164" fontId="8" fillId="8" borderId="13" xfId="1" applyNumberFormat="1" applyFont="1" applyFill="1" applyBorder="1" applyAlignment="1">
      <alignment horizontal="center"/>
    </xf>
    <xf numFmtId="164" fontId="8" fillId="8" borderId="19" xfId="1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43" fontId="7" fillId="7" borderId="1" xfId="0" applyNumberFormat="1" applyFont="1" applyFill="1" applyBorder="1"/>
    <xf numFmtId="43" fontId="7" fillId="7" borderId="15" xfId="0" applyNumberFormat="1" applyFont="1" applyFill="1" applyBorder="1"/>
    <xf numFmtId="43" fontId="7" fillId="0" borderId="16" xfId="0" applyNumberFormat="1" applyFont="1" applyFill="1" applyBorder="1"/>
    <xf numFmtId="43" fontId="7" fillId="0" borderId="0" xfId="0" applyNumberFormat="1" applyFont="1" applyFill="1" applyBorder="1"/>
    <xf numFmtId="164" fontId="0" fillId="8" borderId="13" xfId="0" applyNumberFormat="1" applyFill="1" applyBorder="1"/>
    <xf numFmtId="164" fontId="0" fillId="8" borderId="19" xfId="0" applyNumberFormat="1" applyFill="1" applyBorder="1"/>
    <xf numFmtId="164" fontId="0" fillId="0" borderId="16" xfId="0" applyNumberFormat="1" applyFill="1" applyBorder="1"/>
    <xf numFmtId="0" fontId="7" fillId="0" borderId="20" xfId="0" applyFont="1" applyFill="1" applyBorder="1"/>
    <xf numFmtId="164" fontId="0" fillId="0" borderId="20" xfId="0" applyNumberFormat="1" applyFill="1" applyBorder="1"/>
    <xf numFmtId="166" fontId="7" fillId="7" borderId="1" xfId="0" applyNumberFormat="1" applyFont="1" applyFill="1" applyBorder="1"/>
    <xf numFmtId="166" fontId="7" fillId="7" borderId="15" xfId="0" applyNumberFormat="1" applyFont="1" applyFill="1" applyBorder="1"/>
    <xf numFmtId="166" fontId="7" fillId="0" borderId="16" xfId="0" applyNumberFormat="1" applyFont="1" applyFill="1" applyBorder="1"/>
    <xf numFmtId="1" fontId="7" fillId="7" borderId="18" xfId="0" applyNumberFormat="1" applyFont="1" applyFill="1" applyBorder="1"/>
    <xf numFmtId="0" fontId="7" fillId="0" borderId="21" xfId="0" applyFont="1" applyFill="1" applyBorder="1"/>
    <xf numFmtId="164" fontId="0" fillId="0" borderId="21" xfId="0" applyNumberFormat="1" applyFill="1" applyBorder="1"/>
    <xf numFmtId="1" fontId="7" fillId="7" borderId="1" xfId="0" applyNumberFormat="1" applyFont="1" applyFill="1" applyBorder="1"/>
    <xf numFmtId="1" fontId="7" fillId="7" borderId="15" xfId="0" applyNumberFormat="1" applyFont="1" applyFill="1" applyBorder="1"/>
    <xf numFmtId="1" fontId="7" fillId="0" borderId="16" xfId="0" applyNumberFormat="1" applyFont="1" applyFill="1" applyBorder="1"/>
    <xf numFmtId="0" fontId="0" fillId="8" borderId="13" xfId="0" applyFill="1" applyBorder="1"/>
    <xf numFmtId="0" fontId="0" fillId="8" borderId="19" xfId="0" applyFill="1" applyBorder="1"/>
    <xf numFmtId="0" fontId="0" fillId="0" borderId="16" xfId="0" applyFill="1" applyBorder="1"/>
    <xf numFmtId="0" fontId="0" fillId="0" borderId="21" xfId="0" applyFill="1" applyBorder="1"/>
    <xf numFmtId="164" fontId="7" fillId="7" borderId="18" xfId="1" applyNumberFormat="1" applyFont="1" applyFill="1" applyBorder="1"/>
    <xf numFmtId="0" fontId="7" fillId="7" borderId="22" xfId="0" applyFont="1" applyFill="1" applyBorder="1"/>
    <xf numFmtId="164" fontId="7" fillId="7" borderId="23" xfId="1" applyNumberFormat="1" applyFont="1" applyFill="1" applyBorder="1"/>
    <xf numFmtId="164" fontId="7" fillId="7" borderId="24" xfId="1" applyNumberFormat="1" applyFont="1" applyFill="1" applyBorder="1"/>
    <xf numFmtId="164" fontId="7" fillId="0" borderId="16" xfId="1" applyNumberFormat="1" applyFont="1" applyFill="1" applyBorder="1"/>
    <xf numFmtId="0" fontId="0" fillId="0" borderId="0" xfId="0" applyFill="1"/>
    <xf numFmtId="0" fontId="7" fillId="0" borderId="0" xfId="0" applyFont="1" applyAlignment="1">
      <alignment horizontal="right"/>
    </xf>
    <xf numFmtId="0" fontId="0" fillId="8" borderId="14" xfId="0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133351</xdr:rowOff>
    </xdr:from>
    <xdr:to>
      <xdr:col>1</xdr:col>
      <xdr:colOff>514350</xdr:colOff>
      <xdr:row>0</xdr:row>
      <xdr:rowOff>398931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1"/>
          <a:ext cx="1504950" cy="265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1600200</xdr:colOff>
      <xdr:row>23</xdr:row>
      <xdr:rowOff>66675</xdr:rowOff>
    </xdr:from>
    <xdr:to>
      <xdr:col>7</xdr:col>
      <xdr:colOff>171450</xdr:colOff>
      <xdr:row>24</xdr:row>
      <xdr:rowOff>151840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4686300"/>
          <a:ext cx="1562100" cy="27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1" width="18" customWidth="1"/>
    <col min="2" max="2" width="13.6640625" customWidth="1"/>
    <col min="3" max="3" width="14" customWidth="1"/>
    <col min="4" max="4" width="14.1640625" customWidth="1"/>
    <col min="5" max="6" width="15.33203125" customWidth="1"/>
    <col min="7" max="7" width="14.33203125" customWidth="1"/>
    <col min="8" max="8" width="14.6640625" customWidth="1"/>
    <col min="11" max="12" width="10" customWidth="1"/>
  </cols>
  <sheetData>
    <row r="1" spans="1:12" ht="33" x14ac:dyDescent="0.35">
      <c r="A1" s="90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5.5" customHeight="1" x14ac:dyDescent="0.2"/>
    <row r="3" spans="1:12" ht="16" x14ac:dyDescent="0.2">
      <c r="A3" s="8" t="s">
        <v>45</v>
      </c>
      <c r="B3" s="3">
        <v>0.5</v>
      </c>
      <c r="C3" s="3">
        <v>1</v>
      </c>
      <c r="D3" s="3">
        <v>2</v>
      </c>
      <c r="E3" s="3">
        <v>3</v>
      </c>
      <c r="F3" s="3">
        <v>3</v>
      </c>
      <c r="G3" s="3">
        <v>5</v>
      </c>
      <c r="H3" s="3">
        <v>5</v>
      </c>
      <c r="I3" s="92"/>
      <c r="J3" s="93"/>
      <c r="K3" s="93"/>
      <c r="L3" s="94"/>
    </row>
    <row r="4" spans="1:12" ht="41" customHeight="1" x14ac:dyDescent="0.2">
      <c r="A4" s="2" t="s">
        <v>0</v>
      </c>
      <c r="B4" s="1" t="s">
        <v>15</v>
      </c>
      <c r="C4" s="1" t="s">
        <v>3</v>
      </c>
      <c r="D4" s="1" t="s">
        <v>4</v>
      </c>
      <c r="E4" s="1" t="s">
        <v>49</v>
      </c>
      <c r="F4" s="1" t="s">
        <v>5</v>
      </c>
      <c r="G4" s="1" t="s">
        <v>6</v>
      </c>
      <c r="H4" s="1" t="s">
        <v>8</v>
      </c>
      <c r="I4" s="9" t="s">
        <v>7</v>
      </c>
      <c r="J4" s="10" t="s">
        <v>11</v>
      </c>
      <c r="K4" s="6" t="s">
        <v>16</v>
      </c>
      <c r="L4" s="7" t="s">
        <v>17</v>
      </c>
    </row>
    <row r="5" spans="1:12" x14ac:dyDescent="0.2">
      <c r="A5" s="11" t="s">
        <v>1</v>
      </c>
      <c r="B5" s="12">
        <v>4</v>
      </c>
      <c r="C5" s="12">
        <v>2</v>
      </c>
      <c r="D5" s="12">
        <v>1</v>
      </c>
      <c r="E5" s="12">
        <v>1</v>
      </c>
      <c r="F5" s="12">
        <v>1</v>
      </c>
      <c r="G5" s="12">
        <v>1.5</v>
      </c>
      <c r="H5" s="12">
        <v>0.3</v>
      </c>
      <c r="I5" s="12">
        <f>$B$3*B5+$C$3*C5+$D$3*D5+$E$3*E5+$F$3*F5+$G$3*G5+$H$3*H5</f>
        <v>21</v>
      </c>
      <c r="J5" s="12">
        <f>I5*5</f>
        <v>105</v>
      </c>
      <c r="K5" s="12">
        <f>J5*4</f>
        <v>420</v>
      </c>
      <c r="L5" s="13">
        <f>K5*12</f>
        <v>5040</v>
      </c>
    </row>
    <row r="6" spans="1:12" ht="16" x14ac:dyDescent="0.2">
      <c r="A6" s="14" t="s">
        <v>2</v>
      </c>
      <c r="B6" s="91" t="s">
        <v>48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2">
      <c r="A7" s="15">
        <v>42429</v>
      </c>
      <c r="B7" s="12">
        <v>3</v>
      </c>
      <c r="C7" s="12">
        <v>5</v>
      </c>
      <c r="D7" s="12">
        <v>0</v>
      </c>
      <c r="E7" s="12">
        <v>1</v>
      </c>
      <c r="F7" s="12">
        <v>0</v>
      </c>
      <c r="G7" s="12">
        <v>1</v>
      </c>
      <c r="H7" s="12">
        <v>2</v>
      </c>
      <c r="I7" s="16">
        <f>$B$3*B7+$C$3*C7+$D$3*D7+$E$3*E7+$F$3*F7+$G$3*G7+$H$3*H7</f>
        <v>24.5</v>
      </c>
      <c r="J7" s="83"/>
      <c r="K7" s="83"/>
      <c r="L7" s="86"/>
    </row>
    <row r="8" spans="1:12" x14ac:dyDescent="0.2">
      <c r="A8" s="15">
        <v>42430</v>
      </c>
      <c r="B8" s="12"/>
      <c r="C8" s="12"/>
      <c r="D8" s="12"/>
      <c r="E8" s="12"/>
      <c r="F8" s="12"/>
      <c r="G8" s="12"/>
      <c r="H8" s="12"/>
      <c r="I8" s="17"/>
      <c r="J8" s="84"/>
      <c r="K8" s="84"/>
      <c r="L8" s="87"/>
    </row>
    <row r="9" spans="1:12" x14ac:dyDescent="0.2">
      <c r="A9" s="15">
        <v>42431</v>
      </c>
      <c r="B9" s="12"/>
      <c r="C9" s="12"/>
      <c r="D9" s="12"/>
      <c r="E9" s="12"/>
      <c r="F9" s="12"/>
      <c r="G9" s="12"/>
      <c r="H9" s="12"/>
      <c r="I9" s="17"/>
      <c r="J9" s="84"/>
      <c r="K9" s="84"/>
      <c r="L9" s="87"/>
    </row>
    <row r="10" spans="1:12" x14ac:dyDescent="0.2">
      <c r="A10" s="15">
        <v>42432</v>
      </c>
      <c r="B10" s="12"/>
      <c r="C10" s="12"/>
      <c r="D10" s="12"/>
      <c r="E10" s="12"/>
      <c r="F10" s="12"/>
      <c r="G10" s="12"/>
      <c r="H10" s="12"/>
      <c r="I10" s="17"/>
      <c r="J10" s="84"/>
      <c r="K10" s="84"/>
      <c r="L10" s="87"/>
    </row>
    <row r="11" spans="1:12" x14ac:dyDescent="0.2">
      <c r="A11" s="15">
        <v>42433</v>
      </c>
      <c r="B11" s="12"/>
      <c r="C11" s="12"/>
      <c r="D11" s="12"/>
      <c r="E11" s="12"/>
      <c r="F11" s="12"/>
      <c r="G11" s="12"/>
      <c r="H11" s="12"/>
      <c r="I11" s="17"/>
      <c r="J11" s="85"/>
      <c r="K11" s="85"/>
      <c r="L11" s="88"/>
    </row>
    <row r="12" spans="1:12" x14ac:dyDescent="0.2">
      <c r="A12" s="18" t="s">
        <v>9</v>
      </c>
      <c r="B12" s="19">
        <f>SUM(B7:B11)</f>
        <v>3</v>
      </c>
      <c r="C12" s="19">
        <f t="shared" ref="C12:H12" si="0">SUM(C7:C11)</f>
        <v>5</v>
      </c>
      <c r="D12" s="19">
        <f t="shared" si="0"/>
        <v>0</v>
      </c>
      <c r="E12" s="19">
        <f t="shared" si="0"/>
        <v>1</v>
      </c>
      <c r="F12" s="19">
        <f t="shared" si="0"/>
        <v>0</v>
      </c>
      <c r="G12" s="19">
        <f t="shared" si="0"/>
        <v>1</v>
      </c>
      <c r="H12" s="19">
        <f t="shared" si="0"/>
        <v>2</v>
      </c>
      <c r="I12" s="5"/>
      <c r="J12" s="20">
        <f>SUM(I7:I11)</f>
        <v>24.5</v>
      </c>
      <c r="K12" s="5"/>
      <c r="L12" s="4"/>
    </row>
    <row r="13" spans="1:12" x14ac:dyDescent="0.2">
      <c r="A13" s="15">
        <v>42436</v>
      </c>
      <c r="B13" s="12"/>
      <c r="C13" s="12"/>
      <c r="D13" s="12"/>
      <c r="E13" s="12"/>
      <c r="F13" s="12"/>
      <c r="G13" s="12"/>
      <c r="H13" s="12"/>
      <c r="I13" s="17"/>
      <c r="J13" s="83"/>
      <c r="K13" s="83"/>
      <c r="L13" s="86"/>
    </row>
    <row r="14" spans="1:12" x14ac:dyDescent="0.2">
      <c r="A14" s="15">
        <v>42437</v>
      </c>
      <c r="B14" s="12"/>
      <c r="C14" s="12"/>
      <c r="D14" s="12"/>
      <c r="E14" s="12"/>
      <c r="F14" s="12"/>
      <c r="G14" s="12"/>
      <c r="H14" s="12"/>
      <c r="I14" s="17"/>
      <c r="J14" s="84"/>
      <c r="K14" s="84"/>
      <c r="L14" s="87"/>
    </row>
    <row r="15" spans="1:12" x14ac:dyDescent="0.2">
      <c r="A15" s="15">
        <v>42438</v>
      </c>
      <c r="B15" s="12"/>
      <c r="C15" s="12"/>
      <c r="D15" s="12"/>
      <c r="E15" s="12"/>
      <c r="F15" s="12"/>
      <c r="G15" s="12"/>
      <c r="H15" s="12"/>
      <c r="I15" s="17"/>
      <c r="J15" s="84"/>
      <c r="K15" s="84"/>
      <c r="L15" s="87"/>
    </row>
    <row r="16" spans="1:12" x14ac:dyDescent="0.2">
      <c r="A16" s="15">
        <v>42439</v>
      </c>
      <c r="B16" s="12"/>
      <c r="C16" s="12"/>
      <c r="D16" s="12"/>
      <c r="E16" s="12"/>
      <c r="F16" s="12"/>
      <c r="G16" s="12"/>
      <c r="H16" s="12"/>
      <c r="I16" s="17"/>
      <c r="J16" s="84"/>
      <c r="K16" s="84"/>
      <c r="L16" s="87"/>
    </row>
    <row r="17" spans="1:12" x14ac:dyDescent="0.2">
      <c r="A17" s="15">
        <v>42440</v>
      </c>
      <c r="B17" s="21"/>
      <c r="C17" s="21"/>
      <c r="D17" s="21"/>
      <c r="E17" s="21"/>
      <c r="F17" s="21"/>
      <c r="G17" s="21"/>
      <c r="H17" s="21"/>
      <c r="I17" s="22"/>
      <c r="J17" s="85"/>
      <c r="K17" s="85"/>
      <c r="L17" s="88"/>
    </row>
    <row r="18" spans="1:12" x14ac:dyDescent="0.2">
      <c r="A18" s="18" t="s">
        <v>10</v>
      </c>
      <c r="B18" s="19">
        <f>SUM(B13:B17)</f>
        <v>0</v>
      </c>
      <c r="C18" s="19">
        <f t="shared" ref="C18" si="1">SUM(C13:C17)</f>
        <v>0</v>
      </c>
      <c r="D18" s="19">
        <f t="shared" ref="D18" si="2">SUM(D13:D17)</f>
        <v>0</v>
      </c>
      <c r="E18" s="19">
        <f t="shared" ref="E18" si="3">SUM(E13:E17)</f>
        <v>0</v>
      </c>
      <c r="F18" s="19">
        <f t="shared" ref="F18" si="4">SUM(F13:F17)</f>
        <v>0</v>
      </c>
      <c r="G18" s="19">
        <f t="shared" ref="G18" si="5">SUM(G13:G17)</f>
        <v>0</v>
      </c>
      <c r="H18" s="19">
        <f t="shared" ref="H18" si="6">SUM(H13:H17)</f>
        <v>0</v>
      </c>
      <c r="I18" s="5"/>
      <c r="J18" s="20">
        <f>SUM(I13:I17)</f>
        <v>0</v>
      </c>
      <c r="K18" s="4"/>
      <c r="L18" s="4"/>
    </row>
    <row r="19" spans="1:12" x14ac:dyDescent="0.2">
      <c r="A19" s="15">
        <v>42443</v>
      </c>
      <c r="B19" s="12"/>
      <c r="C19" s="12"/>
      <c r="D19" s="12"/>
      <c r="E19" s="12"/>
      <c r="F19" s="12"/>
      <c r="G19" s="12"/>
      <c r="H19" s="12"/>
      <c r="I19" s="17"/>
      <c r="J19" s="83"/>
      <c r="K19" s="83"/>
      <c r="L19" s="86"/>
    </row>
    <row r="20" spans="1:12" x14ac:dyDescent="0.2">
      <c r="A20" s="15">
        <v>42444</v>
      </c>
      <c r="B20" s="12"/>
      <c r="C20" s="12"/>
      <c r="D20" s="12"/>
      <c r="E20" s="12"/>
      <c r="F20" s="12"/>
      <c r="G20" s="12"/>
      <c r="H20" s="12"/>
      <c r="I20" s="17"/>
      <c r="J20" s="84"/>
      <c r="K20" s="84"/>
      <c r="L20" s="87"/>
    </row>
    <row r="21" spans="1:12" x14ac:dyDescent="0.2">
      <c r="A21" s="15">
        <v>42445</v>
      </c>
      <c r="B21" s="12"/>
      <c r="C21" s="12"/>
      <c r="D21" s="12"/>
      <c r="E21" s="12"/>
      <c r="F21" s="12"/>
      <c r="G21" s="12"/>
      <c r="H21" s="12"/>
      <c r="I21" s="17"/>
      <c r="J21" s="84"/>
      <c r="K21" s="84"/>
      <c r="L21" s="87"/>
    </row>
    <row r="22" spans="1:12" x14ac:dyDescent="0.2">
      <c r="A22" s="15">
        <v>42446</v>
      </c>
      <c r="B22" s="12"/>
      <c r="C22" s="12"/>
      <c r="D22" s="12"/>
      <c r="E22" s="12"/>
      <c r="F22" s="12"/>
      <c r="G22" s="12"/>
      <c r="H22" s="12"/>
      <c r="I22" s="17"/>
      <c r="J22" s="84"/>
      <c r="K22" s="84"/>
      <c r="L22" s="87"/>
    </row>
    <row r="23" spans="1:12" x14ac:dyDescent="0.2">
      <c r="A23" s="15">
        <v>42447</v>
      </c>
      <c r="B23" s="21"/>
      <c r="C23" s="21"/>
      <c r="D23" s="21"/>
      <c r="E23" s="21"/>
      <c r="F23" s="21"/>
      <c r="G23" s="21"/>
      <c r="H23" s="21"/>
      <c r="I23" s="22"/>
      <c r="J23" s="85"/>
      <c r="K23" s="85"/>
      <c r="L23" s="88"/>
    </row>
    <row r="24" spans="1:12" x14ac:dyDescent="0.2">
      <c r="A24" s="18" t="s">
        <v>12</v>
      </c>
      <c r="B24" s="19">
        <f>SUM(B19:B23)</f>
        <v>0</v>
      </c>
      <c r="C24" s="19">
        <f t="shared" ref="C24" si="7">SUM(C19:C23)</f>
        <v>0</v>
      </c>
      <c r="D24" s="19">
        <f t="shared" ref="D24" si="8">SUM(D19:D23)</f>
        <v>0</v>
      </c>
      <c r="E24" s="19">
        <f t="shared" ref="E24" si="9">SUM(E19:E23)</f>
        <v>0</v>
      </c>
      <c r="F24" s="19">
        <f t="shared" ref="F24" si="10">SUM(F19:F23)</f>
        <v>0</v>
      </c>
      <c r="G24" s="19">
        <f t="shared" ref="G24" si="11">SUM(G19:G23)</f>
        <v>0</v>
      </c>
      <c r="H24" s="19">
        <f t="shared" ref="H24" si="12">SUM(H19:H23)</f>
        <v>0</v>
      </c>
      <c r="I24" s="5"/>
      <c r="J24" s="20">
        <f>SUM(I19:I23)</f>
        <v>0</v>
      </c>
      <c r="K24" s="4"/>
      <c r="L24" s="4"/>
    </row>
    <row r="25" spans="1:12" x14ac:dyDescent="0.2">
      <c r="A25" s="15">
        <v>42450</v>
      </c>
      <c r="B25" s="12"/>
      <c r="C25" s="12"/>
      <c r="D25" s="12"/>
      <c r="E25" s="12"/>
      <c r="F25" s="12"/>
      <c r="G25" s="12"/>
      <c r="H25" s="12"/>
      <c r="I25" s="17"/>
      <c r="J25" s="83"/>
      <c r="K25" s="83"/>
      <c r="L25" s="86"/>
    </row>
    <row r="26" spans="1:12" x14ac:dyDescent="0.2">
      <c r="A26" s="15">
        <v>42451</v>
      </c>
      <c r="B26" s="12"/>
      <c r="C26" s="12"/>
      <c r="D26" s="12"/>
      <c r="E26" s="12"/>
      <c r="F26" s="12"/>
      <c r="G26" s="12"/>
      <c r="H26" s="12"/>
      <c r="I26" s="17"/>
      <c r="J26" s="84"/>
      <c r="K26" s="84"/>
      <c r="L26" s="87"/>
    </row>
    <row r="27" spans="1:12" x14ac:dyDescent="0.2">
      <c r="A27" s="15">
        <v>42452</v>
      </c>
      <c r="B27" s="12"/>
      <c r="C27" s="12"/>
      <c r="D27" s="12"/>
      <c r="E27" s="12"/>
      <c r="F27" s="12"/>
      <c r="G27" s="12"/>
      <c r="H27" s="12"/>
      <c r="I27" s="17"/>
      <c r="J27" s="84"/>
      <c r="K27" s="84"/>
      <c r="L27" s="87"/>
    </row>
    <row r="28" spans="1:12" x14ac:dyDescent="0.2">
      <c r="A28" s="15">
        <v>42453</v>
      </c>
      <c r="B28" s="12"/>
      <c r="C28" s="12"/>
      <c r="D28" s="12"/>
      <c r="E28" s="12"/>
      <c r="F28" s="12"/>
      <c r="G28" s="12"/>
      <c r="H28" s="12"/>
      <c r="I28" s="17"/>
      <c r="J28" s="84"/>
      <c r="K28" s="84"/>
      <c r="L28" s="87"/>
    </row>
    <row r="29" spans="1:12" x14ac:dyDescent="0.2">
      <c r="A29" s="15">
        <v>42454</v>
      </c>
      <c r="B29" s="21"/>
      <c r="C29" s="21"/>
      <c r="D29" s="21"/>
      <c r="E29" s="21"/>
      <c r="F29" s="21"/>
      <c r="G29" s="21"/>
      <c r="H29" s="21"/>
      <c r="I29" s="22"/>
      <c r="J29" s="85"/>
      <c r="K29" s="85"/>
      <c r="L29" s="88"/>
    </row>
    <row r="30" spans="1:12" x14ac:dyDescent="0.2">
      <c r="A30" s="18" t="s">
        <v>13</v>
      </c>
      <c r="B30" s="19">
        <f>SUM(B25:B29)</f>
        <v>0</v>
      </c>
      <c r="C30" s="19">
        <f t="shared" ref="C30" si="13">SUM(C25:C29)</f>
        <v>0</v>
      </c>
      <c r="D30" s="19">
        <f t="shared" ref="D30" si="14">SUM(D25:D29)</f>
        <v>0</v>
      </c>
      <c r="E30" s="19">
        <f t="shared" ref="E30" si="15">SUM(E25:E29)</f>
        <v>0</v>
      </c>
      <c r="F30" s="19">
        <f t="shared" ref="F30" si="16">SUM(F25:F29)</f>
        <v>0</v>
      </c>
      <c r="G30" s="19">
        <f t="shared" ref="G30" si="17">SUM(G25:G29)</f>
        <v>0</v>
      </c>
      <c r="H30" s="19">
        <f t="shared" ref="H30" si="18">SUM(H25:H29)</f>
        <v>0</v>
      </c>
      <c r="I30" s="5"/>
      <c r="J30" s="20">
        <f>SUM(I25:I29)</f>
        <v>0</v>
      </c>
      <c r="K30" s="4"/>
      <c r="L30" s="4"/>
    </row>
    <row r="31" spans="1:12" x14ac:dyDescent="0.2">
      <c r="A31" s="15">
        <v>42457</v>
      </c>
      <c r="B31" s="12"/>
      <c r="C31" s="12"/>
      <c r="D31" s="12"/>
      <c r="E31" s="12"/>
      <c r="F31" s="12"/>
      <c r="G31" s="12"/>
      <c r="H31" s="12"/>
      <c r="I31" s="17"/>
      <c r="J31" s="83"/>
      <c r="K31" s="83"/>
      <c r="L31" s="86"/>
    </row>
    <row r="32" spans="1:12" x14ac:dyDescent="0.2">
      <c r="A32" s="15">
        <v>42458</v>
      </c>
      <c r="B32" s="12"/>
      <c r="C32" s="12"/>
      <c r="D32" s="12"/>
      <c r="E32" s="12"/>
      <c r="F32" s="12"/>
      <c r="G32" s="12"/>
      <c r="H32" s="12"/>
      <c r="I32" s="17"/>
      <c r="J32" s="84"/>
      <c r="K32" s="84"/>
      <c r="L32" s="87"/>
    </row>
    <row r="33" spans="1:12" x14ac:dyDescent="0.2">
      <c r="A33" s="15">
        <v>42459</v>
      </c>
      <c r="B33" s="12"/>
      <c r="C33" s="12"/>
      <c r="D33" s="12"/>
      <c r="E33" s="12"/>
      <c r="F33" s="12"/>
      <c r="G33" s="12"/>
      <c r="H33" s="12"/>
      <c r="I33" s="17"/>
      <c r="J33" s="84"/>
      <c r="K33" s="84"/>
      <c r="L33" s="87"/>
    </row>
    <row r="34" spans="1:12" x14ac:dyDescent="0.2">
      <c r="A34" s="15">
        <v>42460</v>
      </c>
      <c r="B34" s="12"/>
      <c r="C34" s="12"/>
      <c r="D34" s="12"/>
      <c r="E34" s="12"/>
      <c r="F34" s="12"/>
      <c r="G34" s="12"/>
      <c r="H34" s="12"/>
      <c r="I34" s="17"/>
      <c r="J34" s="84"/>
      <c r="K34" s="84"/>
      <c r="L34" s="87"/>
    </row>
    <row r="35" spans="1:12" x14ac:dyDescent="0.2">
      <c r="A35" s="15">
        <v>42461</v>
      </c>
      <c r="B35" s="21"/>
      <c r="C35" s="21"/>
      <c r="D35" s="21"/>
      <c r="E35" s="21"/>
      <c r="F35" s="21"/>
      <c r="G35" s="21"/>
      <c r="H35" s="21"/>
      <c r="I35" s="22"/>
      <c r="J35" s="85"/>
      <c r="K35" s="85"/>
      <c r="L35" s="88"/>
    </row>
    <row r="36" spans="1:12" x14ac:dyDescent="0.2">
      <c r="A36" s="18" t="s">
        <v>14</v>
      </c>
      <c r="B36" s="19">
        <f>SUM(B31:B35)</f>
        <v>0</v>
      </c>
      <c r="C36" s="19">
        <f t="shared" ref="C36" si="19">SUM(C31:C35)</f>
        <v>0</v>
      </c>
      <c r="D36" s="19">
        <f t="shared" ref="D36" si="20">SUM(D31:D35)</f>
        <v>0</v>
      </c>
      <c r="E36" s="19">
        <f t="shared" ref="E36" si="21">SUM(E31:E35)</f>
        <v>0</v>
      </c>
      <c r="F36" s="19">
        <f t="shared" ref="F36" si="22">SUM(F31:F35)</f>
        <v>0</v>
      </c>
      <c r="G36" s="19">
        <f t="shared" ref="G36" si="23">SUM(G31:G35)</f>
        <v>0</v>
      </c>
      <c r="H36" s="19">
        <f t="shared" ref="H36" si="24">SUM(H31:H35)</f>
        <v>0</v>
      </c>
      <c r="I36" s="5"/>
      <c r="J36" s="20">
        <f>SUM(I31:I35)</f>
        <v>0</v>
      </c>
      <c r="K36" s="23">
        <f>SUM(J12+J18+J24+J30+J36)</f>
        <v>24.5</v>
      </c>
      <c r="L36" s="24">
        <f>K36*12</f>
        <v>294</v>
      </c>
    </row>
    <row r="37" spans="1:12" x14ac:dyDescent="0.2">
      <c r="I37" s="89" t="s">
        <v>46</v>
      </c>
      <c r="J37" s="89"/>
      <c r="K37" s="89"/>
      <c r="L37" s="89"/>
    </row>
  </sheetData>
  <mergeCells count="19">
    <mergeCell ref="K13:K17"/>
    <mergeCell ref="K19:K23"/>
    <mergeCell ref="K25:K29"/>
    <mergeCell ref="K31:K35"/>
    <mergeCell ref="J19:J23"/>
    <mergeCell ref="L19:L23"/>
    <mergeCell ref="I37:L37"/>
    <mergeCell ref="A1:L1"/>
    <mergeCell ref="B6:L6"/>
    <mergeCell ref="I3:L3"/>
    <mergeCell ref="J7:J11"/>
    <mergeCell ref="J13:J17"/>
    <mergeCell ref="L7:L11"/>
    <mergeCell ref="L13:L17"/>
    <mergeCell ref="L25:L29"/>
    <mergeCell ref="L31:L35"/>
    <mergeCell ref="J25:J29"/>
    <mergeCell ref="J31:J35"/>
    <mergeCell ref="K7:K11"/>
  </mergeCells>
  <printOptions horizontalCentered="1" verticalCentered="1"/>
  <pageMargins left="0" right="0" top="0" bottom="0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37.5" bestFit="1" customWidth="1"/>
    <col min="2" max="2" width="12.33203125" customWidth="1"/>
    <col min="3" max="3" width="13.6640625" bestFit="1" customWidth="1"/>
    <col min="4" max="4" width="3.5" style="80" customWidth="1"/>
    <col min="5" max="5" width="24.5" customWidth="1"/>
    <col min="6" max="6" width="11.33203125" bestFit="1" customWidth="1"/>
  </cols>
  <sheetData>
    <row r="1" spans="1:7" ht="33" x14ac:dyDescent="0.35">
      <c r="A1" s="95" t="s">
        <v>50</v>
      </c>
      <c r="B1" s="95"/>
      <c r="C1" s="95"/>
      <c r="D1" s="95"/>
      <c r="E1" s="95"/>
      <c r="F1" s="95"/>
      <c r="G1" s="95"/>
    </row>
    <row r="2" spans="1:7" ht="34" thickBot="1" x14ac:dyDescent="0.4">
      <c r="A2" s="25"/>
      <c r="B2" s="25"/>
      <c r="C2" s="25"/>
      <c r="D2" s="25"/>
      <c r="E2" s="25"/>
      <c r="F2" s="25"/>
      <c r="G2" s="25"/>
    </row>
    <row r="3" spans="1:7" ht="17" thickTop="1" thickBot="1" x14ac:dyDescent="0.25">
      <c r="A3" s="26"/>
      <c r="B3" s="27" t="s">
        <v>18</v>
      </c>
      <c r="C3" s="28" t="s">
        <v>19</v>
      </c>
      <c r="D3" s="29"/>
    </row>
    <row r="4" spans="1:7" x14ac:dyDescent="0.2">
      <c r="A4" s="30" t="s">
        <v>20</v>
      </c>
      <c r="B4" s="31">
        <v>90000</v>
      </c>
      <c r="C4" s="31">
        <v>75000</v>
      </c>
      <c r="D4" s="32"/>
      <c r="F4" s="32"/>
    </row>
    <row r="5" spans="1:7" ht="16" thickBot="1" x14ac:dyDescent="0.25">
      <c r="A5" s="33" t="s">
        <v>21</v>
      </c>
      <c r="B5" s="34">
        <v>40000</v>
      </c>
      <c r="C5" s="34">
        <v>58500</v>
      </c>
      <c r="D5" s="32"/>
      <c r="F5" s="32"/>
    </row>
    <row r="6" spans="1:7" x14ac:dyDescent="0.2">
      <c r="A6" s="35" t="s">
        <v>22</v>
      </c>
      <c r="B6" s="36">
        <f>SUM(B4-B5)</f>
        <v>50000</v>
      </c>
      <c r="C6" s="36">
        <f>SUM(C4-C5)</f>
        <v>16500</v>
      </c>
      <c r="D6" s="37"/>
      <c r="F6" s="37"/>
    </row>
    <row r="7" spans="1:7" ht="16" thickBot="1" x14ac:dyDescent="0.25">
      <c r="A7" s="33" t="s">
        <v>23</v>
      </c>
      <c r="B7" s="38">
        <v>0.05</v>
      </c>
      <c r="C7" s="38">
        <v>0.01</v>
      </c>
      <c r="D7" s="39"/>
      <c r="F7" s="39"/>
    </row>
    <row r="8" spans="1:7" ht="16" thickBot="1" x14ac:dyDescent="0.25">
      <c r="A8" s="35" t="s">
        <v>24</v>
      </c>
      <c r="B8" s="40">
        <f>B6/B7</f>
        <v>1000000</v>
      </c>
      <c r="C8" s="40">
        <f>C6/C7</f>
        <v>1650000</v>
      </c>
      <c r="D8" s="41"/>
      <c r="F8" s="41"/>
    </row>
    <row r="9" spans="1:7" ht="16" thickBot="1" x14ac:dyDescent="0.25">
      <c r="A9" s="42" t="s">
        <v>25</v>
      </c>
      <c r="B9" s="34">
        <v>500000</v>
      </c>
      <c r="C9" s="34">
        <v>250000</v>
      </c>
      <c r="D9" s="32"/>
      <c r="F9" s="43" t="s">
        <v>26</v>
      </c>
      <c r="G9" s="44" t="s">
        <v>27</v>
      </c>
    </row>
    <row r="10" spans="1:7" ht="16" thickBot="1" x14ac:dyDescent="0.25">
      <c r="A10" s="35" t="s">
        <v>28</v>
      </c>
      <c r="B10" s="45">
        <f>B8/B9</f>
        <v>2</v>
      </c>
      <c r="C10" s="46">
        <f>C8/C9</f>
        <v>6.6</v>
      </c>
      <c r="D10" s="47"/>
      <c r="E10" s="48" t="s">
        <v>29</v>
      </c>
      <c r="F10" s="49">
        <f>B10</f>
        <v>2</v>
      </c>
      <c r="G10" s="49">
        <f>C10</f>
        <v>6.6</v>
      </c>
    </row>
    <row r="11" spans="1:7" ht="16" thickBot="1" x14ac:dyDescent="0.25">
      <c r="A11" s="33" t="s">
        <v>30</v>
      </c>
      <c r="B11" s="50">
        <v>48</v>
      </c>
      <c r="C11" s="51">
        <v>48</v>
      </c>
      <c r="D11" s="47"/>
      <c r="E11" s="29"/>
      <c r="F11" s="52"/>
      <c r="G11" s="52"/>
    </row>
    <row r="12" spans="1:7" x14ac:dyDescent="0.2">
      <c r="A12" s="35" t="s">
        <v>31</v>
      </c>
      <c r="B12" s="53">
        <f>B10/B11</f>
        <v>4.1666666666666664E-2</v>
      </c>
      <c r="C12" s="54">
        <f>C10/C11</f>
        <v>0.13749999999999998</v>
      </c>
      <c r="D12" s="55"/>
      <c r="E12" s="29"/>
      <c r="F12" s="56"/>
      <c r="G12" s="56"/>
    </row>
    <row r="13" spans="1:7" ht="16" thickBot="1" x14ac:dyDescent="0.25">
      <c r="A13" s="33" t="s">
        <v>32</v>
      </c>
      <c r="B13" s="57">
        <v>10</v>
      </c>
      <c r="C13" s="58">
        <v>3</v>
      </c>
      <c r="D13" s="59"/>
      <c r="E13" s="60"/>
      <c r="F13" s="61"/>
      <c r="G13" s="61"/>
    </row>
    <row r="14" spans="1:7" ht="16" thickBot="1" x14ac:dyDescent="0.25">
      <c r="A14" s="35" t="s">
        <v>33</v>
      </c>
      <c r="B14" s="62">
        <f>B10*B13/B11</f>
        <v>0.41666666666666669</v>
      </c>
      <c r="C14" s="63">
        <f>C10*C13/C11</f>
        <v>0.41249999999999992</v>
      </c>
      <c r="D14" s="64"/>
      <c r="E14" s="48" t="s">
        <v>34</v>
      </c>
      <c r="F14" s="65">
        <f>B10*B13</f>
        <v>20</v>
      </c>
      <c r="G14" s="65">
        <f>C10*C13</f>
        <v>19.799999999999997</v>
      </c>
    </row>
    <row r="15" spans="1:7" ht="16" thickBot="1" x14ac:dyDescent="0.25">
      <c r="A15" s="33" t="s">
        <v>35</v>
      </c>
      <c r="B15" s="57">
        <v>20</v>
      </c>
      <c r="C15" s="58">
        <v>5</v>
      </c>
      <c r="D15" s="59"/>
      <c r="E15" s="66"/>
      <c r="F15" s="67"/>
      <c r="G15" s="67"/>
    </row>
    <row r="16" spans="1:7" ht="16" thickBot="1" x14ac:dyDescent="0.25">
      <c r="A16" s="35" t="s">
        <v>36</v>
      </c>
      <c r="B16" s="68">
        <f>B10*B13*B15/B11</f>
        <v>8.3333333333333339</v>
      </c>
      <c r="C16" s="69">
        <f>C10*C13*C15/C11</f>
        <v>2.0624999999999996</v>
      </c>
      <c r="D16" s="70"/>
      <c r="E16" s="48" t="s">
        <v>37</v>
      </c>
      <c r="F16" s="65">
        <f>B10*B13*B15</f>
        <v>400</v>
      </c>
      <c r="G16" s="65">
        <f>C10*C13*C15</f>
        <v>98.999999999999986</v>
      </c>
    </row>
    <row r="17" spans="1:8" ht="16" thickBot="1" x14ac:dyDescent="0.25">
      <c r="A17" s="33" t="s">
        <v>38</v>
      </c>
      <c r="B17" s="71">
        <v>25</v>
      </c>
      <c r="C17" s="72">
        <v>5</v>
      </c>
      <c r="D17" s="73"/>
      <c r="E17" s="66"/>
      <c r="F17" s="74"/>
      <c r="G17" s="74"/>
    </row>
    <row r="18" spans="1:8" ht="16" thickBot="1" x14ac:dyDescent="0.25">
      <c r="A18" s="35" t="s">
        <v>39</v>
      </c>
      <c r="B18" s="68">
        <f>B10*B13*B15*B17/B11</f>
        <v>208.33333333333334</v>
      </c>
      <c r="C18" s="69">
        <f>C10*C13*C15*C17/C11</f>
        <v>10.312499999999998</v>
      </c>
      <c r="D18" s="70"/>
      <c r="E18" s="48" t="s">
        <v>40</v>
      </c>
      <c r="F18" s="75">
        <f>B10*B13*B15*B17</f>
        <v>10000</v>
      </c>
      <c r="G18" s="75">
        <f>C10*C13*C15*C17</f>
        <v>494.99999999999994</v>
      </c>
    </row>
    <row r="19" spans="1:8" ht="16" thickBot="1" x14ac:dyDescent="0.25">
      <c r="A19" s="33" t="s">
        <v>41</v>
      </c>
      <c r="B19" s="71">
        <v>50</v>
      </c>
      <c r="C19" s="72">
        <v>25</v>
      </c>
      <c r="D19" s="73"/>
      <c r="E19" s="66"/>
      <c r="F19" s="74"/>
      <c r="G19" s="74"/>
    </row>
    <row r="20" spans="1:8" ht="16" thickBot="1" x14ac:dyDescent="0.25">
      <c r="A20" s="76" t="s">
        <v>42</v>
      </c>
      <c r="B20" s="77">
        <f>B10*B13*B15*B17*B19/B11</f>
        <v>10416.666666666666</v>
      </c>
      <c r="C20" s="78">
        <f>C10*C13*C15*C17*C19/C11</f>
        <v>257.81249999999994</v>
      </c>
      <c r="D20" s="79"/>
      <c r="E20" s="48" t="s">
        <v>43</v>
      </c>
      <c r="F20" s="75">
        <f>B10*B13*B15*B17*B19</f>
        <v>500000</v>
      </c>
      <c r="G20" s="75">
        <f>C10*C13*C15*C17*C19</f>
        <v>12374.999999999998</v>
      </c>
    </row>
    <row r="21" spans="1:8" ht="17" thickTop="1" thickBot="1" x14ac:dyDescent="0.25"/>
    <row r="22" spans="1:8" ht="16" thickBot="1" x14ac:dyDescent="0.25">
      <c r="A22" s="81" t="s">
        <v>44</v>
      </c>
      <c r="B22" s="82"/>
    </row>
    <row r="23" spans="1:8" x14ac:dyDescent="0.2">
      <c r="E23" s="96" t="s">
        <v>47</v>
      </c>
      <c r="F23" s="96"/>
      <c r="G23" s="96"/>
      <c r="H23" s="96"/>
    </row>
  </sheetData>
  <mergeCells count="2">
    <mergeCell ref="A1:G1"/>
    <mergeCell ref="E23:H23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Sales Plan</vt:lpstr>
      <vt:lpstr>For the Individual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rengelau</dc:creator>
  <cp:lastModifiedBy>Microsoft Office User</cp:lastModifiedBy>
  <cp:lastPrinted>2017-01-25T15:29:49Z</cp:lastPrinted>
  <dcterms:created xsi:type="dcterms:W3CDTF">2016-02-11T18:34:24Z</dcterms:created>
  <dcterms:modified xsi:type="dcterms:W3CDTF">2017-01-25T20:23:13Z</dcterms:modified>
</cp:coreProperties>
</file>