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/>
  </bookViews>
  <sheets>
    <sheet name="Instructions" sheetId="10" r:id="rId1"/>
    <sheet name="1. RCA INFO" sheetId="1" r:id="rId2"/>
    <sheet name="2. PATIENT" sheetId="5" r:id="rId3"/>
    <sheet name="3.TEAM" sheetId="6" r:id="rId4"/>
    <sheet name="4.EVENT TIMELINE" sheetId="7" r:id="rId5"/>
    <sheet name="5.SYSTEM-ACTION PLAN" sheetId="8" r:id="rId6"/>
    <sheet name="PRINT RCA" sheetId="9" r:id="rId7"/>
    <sheet name="Dictionary-For Reference" sheetId="4" r:id="rId8"/>
  </sheets>
  <definedNames>
    <definedName name="Action_Plan">'Dictionary-For Reference'!$D$3:$D$23</definedName>
    <definedName name="ASA_Classification">'Dictionary-For Reference'!$F$3:$F$9</definedName>
    <definedName name="ASAClassification">'Dictionary-For Reference'!$F$3:$F$8</definedName>
    <definedName name="Assessment">'Dictionary-For Reference'!$E$3:$E$23</definedName>
    <definedName name="ContributingFactors">'Dictionary-For Reference'!$G$3:$G$12</definedName>
    <definedName name="Drug_Route">'Dictionary-For Reference'!$I$3:$I$19</definedName>
    <definedName name="HAC">'Dictionary-For Reference'!$C$3:$C$15</definedName>
    <definedName name="HarmDuration">'Dictionary-For Reference'!$K$4:$K$6</definedName>
    <definedName name="HarmLevel">'Dictionary-For Reference'!$J$4:$J$9</definedName>
    <definedName name="NQF_SRE">'Dictionary-For Reference'!$A$3:$A$32</definedName>
    <definedName name="_xlnm.Print_Area" localSheetId="1">'1. RCA INFO'!$A$1:$H$32</definedName>
    <definedName name="_xlnm.Print_Area" localSheetId="2">'2. PATIENT'!$A$1:$H$36</definedName>
    <definedName name="_xlnm.Print_Area" localSheetId="3">'3.TEAM'!$A$1:$K$30</definedName>
    <definedName name="_xlnm.Print_Area" localSheetId="4">'4.EVENT TIMELINE'!$A$1:$G$26</definedName>
    <definedName name="_xlnm.Print_Area" localSheetId="5">'5.SYSTEM-ACTION PLAN'!$A$1:$L$35</definedName>
    <definedName name="_xlnm.Print_Area" localSheetId="6">'PRINT RCA'!$A$2:$I$82</definedName>
    <definedName name="_xlnm.Print_Titles" localSheetId="6">'PRINT RCA'!$2:$3</definedName>
    <definedName name="Specific_Contributing">'Dictionary-For Reference'!$H$3:$H$27</definedName>
    <definedName name="Team_Members">'Dictionary-For Reference'!$Z$4:$Z$28</definedName>
    <definedName name="TJC">'Dictionary-For Reference'!$B$3:$B$26</definedName>
  </definedNames>
  <calcPr calcId="152511"/>
</workbook>
</file>

<file path=xl/calcChain.xml><?xml version="1.0" encoding="utf-8"?>
<calcChain xmlns="http://schemas.openxmlformats.org/spreadsheetml/2006/main">
  <c r="Z5" i="4" l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4" i="4"/>
  <c r="E50" i="9"/>
  <c r="F50" i="9"/>
  <c r="G50" i="9"/>
  <c r="H50" i="9"/>
  <c r="E51" i="9"/>
  <c r="F51" i="9"/>
  <c r="G51" i="9"/>
  <c r="H51" i="9"/>
  <c r="E52" i="9"/>
  <c r="F52" i="9"/>
  <c r="G52" i="9"/>
  <c r="H52" i="9"/>
  <c r="E53" i="9"/>
  <c r="F53" i="9"/>
  <c r="G53" i="9"/>
  <c r="H53" i="9"/>
  <c r="E54" i="9"/>
  <c r="F54" i="9"/>
  <c r="G54" i="9"/>
  <c r="H54" i="9"/>
  <c r="E55" i="9"/>
  <c r="F55" i="9"/>
  <c r="G55" i="9"/>
  <c r="H55" i="9"/>
  <c r="E56" i="9"/>
  <c r="F56" i="9"/>
  <c r="G56" i="9"/>
  <c r="H56" i="9"/>
  <c r="E57" i="9"/>
  <c r="F57" i="9"/>
  <c r="G57" i="9"/>
  <c r="H57" i="9"/>
  <c r="E58" i="9"/>
  <c r="F58" i="9"/>
  <c r="G58" i="9"/>
  <c r="H58" i="9"/>
  <c r="E59" i="9"/>
  <c r="F59" i="9"/>
  <c r="G59" i="9"/>
  <c r="H59" i="9"/>
  <c r="E60" i="9"/>
  <c r="F60" i="9"/>
  <c r="G60" i="9"/>
  <c r="H60" i="9"/>
  <c r="G49" i="9"/>
  <c r="F49" i="9"/>
  <c r="G48" i="9"/>
  <c r="F48" i="9"/>
  <c r="E36" i="9"/>
  <c r="E37" i="9"/>
  <c r="E38" i="9"/>
  <c r="E39" i="9"/>
  <c r="E40" i="9"/>
  <c r="E41" i="9"/>
  <c r="E42" i="9"/>
  <c r="E43" i="9"/>
  <c r="E44" i="9"/>
  <c r="E45" i="9"/>
  <c r="B42" i="9"/>
  <c r="D42" i="9"/>
  <c r="G42" i="9"/>
  <c r="B43" i="9"/>
  <c r="D43" i="9"/>
  <c r="G43" i="9"/>
  <c r="B44" i="9"/>
  <c r="D44" i="9"/>
  <c r="G44" i="9"/>
  <c r="B45" i="9"/>
  <c r="D45" i="9"/>
  <c r="G45" i="9"/>
  <c r="G36" i="9"/>
  <c r="G37" i="9"/>
  <c r="G38" i="9"/>
  <c r="G39" i="9"/>
  <c r="G40" i="9"/>
  <c r="G41" i="9"/>
  <c r="A18" i="9"/>
  <c r="A19" i="9"/>
  <c r="F70" i="9"/>
  <c r="G70" i="9"/>
  <c r="H70" i="9"/>
  <c r="F71" i="9"/>
  <c r="G71" i="9"/>
  <c r="H71" i="9"/>
  <c r="F72" i="9"/>
  <c r="G72" i="9"/>
  <c r="H72" i="9"/>
  <c r="F73" i="9"/>
  <c r="G73" i="9"/>
  <c r="H73" i="9"/>
  <c r="F74" i="9"/>
  <c r="G74" i="9"/>
  <c r="H74" i="9"/>
  <c r="F75" i="9"/>
  <c r="G75" i="9"/>
  <c r="H75" i="9"/>
  <c r="F76" i="9"/>
  <c r="G76" i="9"/>
  <c r="H76" i="9"/>
  <c r="F77" i="9"/>
  <c r="G77" i="9"/>
  <c r="H77" i="9"/>
  <c r="F78" i="9"/>
  <c r="G78" i="9"/>
  <c r="H78" i="9"/>
  <c r="F79" i="9"/>
  <c r="G79" i="9"/>
  <c r="H79" i="9"/>
  <c r="F80" i="9"/>
  <c r="G80" i="9"/>
  <c r="H80" i="9"/>
  <c r="F81" i="9"/>
  <c r="G81" i="9"/>
  <c r="H81" i="9"/>
  <c r="F82" i="9"/>
  <c r="G82" i="9"/>
  <c r="H82" i="9"/>
  <c r="H69" i="9"/>
  <c r="F69" i="9"/>
  <c r="G69" i="9"/>
  <c r="D60" i="9"/>
  <c r="B60" i="9"/>
  <c r="D59" i="9"/>
  <c r="B59" i="9"/>
  <c r="D55" i="9"/>
  <c r="B55" i="9"/>
  <c r="D54" i="9"/>
  <c r="B54" i="9"/>
  <c r="D53" i="9"/>
  <c r="B53" i="9"/>
  <c r="D58" i="9"/>
  <c r="B58" i="9"/>
  <c r="D57" i="9"/>
  <c r="B57" i="9"/>
  <c r="D56" i="9"/>
  <c r="B56" i="9"/>
  <c r="D52" i="9"/>
  <c r="B52" i="9"/>
  <c r="D51" i="9"/>
  <c r="B51" i="9"/>
  <c r="D50" i="9"/>
  <c r="B50" i="9"/>
  <c r="H49" i="9"/>
  <c r="E49" i="9"/>
  <c r="A15" i="9"/>
  <c r="D12" i="9"/>
  <c r="D11" i="9"/>
  <c r="D10" i="9"/>
  <c r="A12" i="9"/>
  <c r="A11" i="9"/>
  <c r="D8" i="9"/>
  <c r="A20" i="9"/>
  <c r="F22" i="9"/>
  <c r="F21" i="9"/>
  <c r="F18" i="9"/>
  <c r="F20" i="9"/>
  <c r="F17" i="9"/>
  <c r="F16" i="9"/>
  <c r="F15" i="9"/>
  <c r="B39" i="9"/>
  <c r="D39" i="9"/>
  <c r="B40" i="9"/>
  <c r="D40" i="9"/>
  <c r="B41" i="9"/>
  <c r="D41" i="9"/>
  <c r="B35" i="9"/>
  <c r="D35" i="9"/>
  <c r="E35" i="9"/>
  <c r="G35" i="9"/>
  <c r="B36" i="9"/>
  <c r="D36" i="9"/>
  <c r="B37" i="9"/>
  <c r="D37" i="9"/>
  <c r="D38" i="9"/>
  <c r="B38" i="9"/>
  <c r="D4" i="9"/>
  <c r="E30" i="9"/>
  <c r="E29" i="9"/>
  <c r="E28" i="9"/>
  <c r="H2" i="1"/>
  <c r="B49" i="9"/>
  <c r="D49" i="9"/>
  <c r="D5" i="9" l="1"/>
  <c r="H1" i="5"/>
  <c r="I30" i="9"/>
  <c r="I29" i="9"/>
  <c r="I28" i="9"/>
  <c r="H30" i="9"/>
  <c r="H29" i="9"/>
  <c r="H28" i="9"/>
  <c r="G30" i="9"/>
  <c r="G29" i="9"/>
  <c r="G28" i="9"/>
  <c r="F30" i="9"/>
  <c r="F29" i="9"/>
  <c r="F28" i="9"/>
  <c r="D30" i="9"/>
  <c r="D29" i="9"/>
  <c r="D28" i="9"/>
  <c r="B30" i="9"/>
  <c r="B29" i="9"/>
  <c r="B28" i="9"/>
  <c r="D27" i="9"/>
  <c r="E22" i="9"/>
  <c r="E21" i="9"/>
  <c r="E20" i="9"/>
  <c r="E18" i="9"/>
  <c r="E17" i="9"/>
  <c r="E16" i="9"/>
  <c r="E15" i="9"/>
  <c r="A23" i="9"/>
  <c r="A22" i="9"/>
  <c r="A21" i="9"/>
  <c r="D6" i="9"/>
  <c r="I27" i="9"/>
  <c r="H27" i="9"/>
  <c r="G27" i="9"/>
  <c r="F27" i="9"/>
  <c r="E27" i="9"/>
  <c r="B27" i="9"/>
  <c r="AC7" i="6"/>
  <c r="AC8" i="6"/>
  <c r="AC6" i="6"/>
  <c r="D7" i="9" l="1"/>
  <c r="A16" i="9"/>
  <c r="H2" i="5"/>
  <c r="K2" i="6"/>
  <c r="K1" i="6"/>
  <c r="L1" i="8"/>
  <c r="H1" i="1"/>
  <c r="G1" i="7"/>
  <c r="G2" i="7" l="1"/>
  <c r="L2" i="8"/>
  <c r="H3" i="1"/>
  <c r="H3" i="5"/>
  <c r="K3" i="6"/>
  <c r="L3" i="8"/>
  <c r="I3" i="9"/>
  <c r="G3" i="7"/>
  <c r="A17" i="9"/>
</calcChain>
</file>

<file path=xl/sharedStrings.xml><?xml version="1.0" encoding="utf-8"?>
<sst xmlns="http://schemas.openxmlformats.org/spreadsheetml/2006/main" count="301" uniqueCount="272">
  <si>
    <t>Organization Name:</t>
  </si>
  <si>
    <t>Address:</t>
  </si>
  <si>
    <t>RCA Start Date:</t>
  </si>
  <si>
    <t>Brief Factual Description</t>
  </si>
  <si>
    <t>NQF Serious Reportable Event</t>
  </si>
  <si>
    <t>The Joint Commission Sentinel Event</t>
  </si>
  <si>
    <t xml:space="preserve">Other Adverse/Sentinel Event </t>
  </si>
  <si>
    <t>MRN</t>
  </si>
  <si>
    <t>Age</t>
  </si>
  <si>
    <t>Gender</t>
  </si>
  <si>
    <t>Admin Diagnosis Code</t>
  </si>
  <si>
    <t>Drug Name</t>
  </si>
  <si>
    <t>Dosage Given/Dosage Unit</t>
  </si>
  <si>
    <t>Drug Route</t>
  </si>
  <si>
    <t>Duration</t>
  </si>
  <si>
    <t>Ordered Date</t>
  </si>
  <si>
    <t>Start Date</t>
  </si>
  <si>
    <t>End Date</t>
  </si>
  <si>
    <t>Member Role</t>
  </si>
  <si>
    <t>Member Name</t>
  </si>
  <si>
    <t>Department/Organization</t>
  </si>
  <si>
    <t>Phone No.</t>
  </si>
  <si>
    <t>Email</t>
  </si>
  <si>
    <t>Department Involved</t>
  </si>
  <si>
    <t>Activity Description</t>
  </si>
  <si>
    <t>Comments/Notes</t>
  </si>
  <si>
    <t>Action Plan</t>
  </si>
  <si>
    <t>Assessment Area</t>
  </si>
  <si>
    <t>Responsible Party</t>
  </si>
  <si>
    <t>Date of Implementation</t>
  </si>
  <si>
    <t>Document Type</t>
  </si>
  <si>
    <t>Document Title</t>
  </si>
  <si>
    <t>Author</t>
  </si>
  <si>
    <t>Source</t>
  </si>
  <si>
    <t>Description</t>
  </si>
  <si>
    <t>Date of final review:</t>
  </si>
  <si>
    <t>None</t>
  </si>
  <si>
    <t>Communication Process Enhanced</t>
  </si>
  <si>
    <t>Education Training Provided</t>
  </si>
  <si>
    <t>Computer Sotftware Modified/Obtained</t>
  </si>
  <si>
    <t>Enhance Team Work</t>
  </si>
  <si>
    <t>Implement New Non-Clinical Policy and Procedure</t>
  </si>
  <si>
    <t>Informed Staff Who committeed the Error</t>
  </si>
  <si>
    <t>Informed Staff Who Made Initial Error</t>
  </si>
  <si>
    <t>Instituted Clinical Policy and Procedure</t>
  </si>
  <si>
    <t>Reorient Staff</t>
  </si>
  <si>
    <t>Retrain Clinicans</t>
  </si>
  <si>
    <t>Revise Existing Clinical Policy and Procedure</t>
  </si>
  <si>
    <t>Revise Work Schedule</t>
  </si>
  <si>
    <t>Other</t>
  </si>
  <si>
    <t>Reive Existing Non-Clinical Policy and Procedure</t>
  </si>
  <si>
    <t>Revise Information Flow</t>
  </si>
  <si>
    <t>Revise Work Flow</t>
  </si>
  <si>
    <t>Modified Staffing Policy and Procedure</t>
  </si>
  <si>
    <t>Environment Modified</t>
  </si>
  <si>
    <t>Adequacy of Technological Support</t>
  </si>
  <si>
    <t>Availability of Information</t>
  </si>
  <si>
    <t>Competetency Assessment/Credentialing</t>
  </si>
  <si>
    <t>Labeling of Medication</t>
  </si>
  <si>
    <t>Orientation and Training of Staff</t>
  </si>
  <si>
    <t>Security Systems and Processes</t>
  </si>
  <si>
    <t>Staffing Levels</t>
  </si>
  <si>
    <t>Other Process</t>
  </si>
  <si>
    <t>Supervision of Staff</t>
  </si>
  <si>
    <t xml:space="preserve">Physical Environment </t>
  </si>
  <si>
    <t>Physical Assessment Process</t>
  </si>
  <si>
    <t>Patient Observation Procedures</t>
  </si>
  <si>
    <t>Patient Identification Process</t>
  </si>
  <si>
    <t>Equipment Maintenance/Management</t>
  </si>
  <si>
    <t xml:space="preserve">Continuum of Care </t>
  </si>
  <si>
    <t>Control of Medications: Storage/Access</t>
  </si>
  <si>
    <t>Communication with Patient/Family</t>
  </si>
  <si>
    <t>Communication Among Staff Members</t>
  </si>
  <si>
    <t>Care Planning Process</t>
  </si>
  <si>
    <t>Behavioral Assessment Process</t>
  </si>
  <si>
    <t>Hospital Acquired Condition</t>
  </si>
  <si>
    <t>Air Embolism</t>
  </si>
  <si>
    <t>Blood Incompatibility</t>
  </si>
  <si>
    <t>Catheter-Associated Urinary Tract Infection (UTI) If on the same claim, then not POA</t>
  </si>
  <si>
    <t>Falls and Trauma</t>
  </si>
  <si>
    <t>Foreign Object Retained Safter Surgery</t>
  </si>
  <si>
    <t>Manifestations of Poor Glycemic Control</t>
  </si>
  <si>
    <t>Post Operative Deep Vein Thrombosis (DVT)?Pulmonary Embolism (PE)</t>
  </si>
  <si>
    <t>SSI Following Bariatric Surgery</t>
  </si>
  <si>
    <t>SSI Following Coronary Surgery</t>
  </si>
  <si>
    <t>SSI Following Orthopedic Procedures</t>
  </si>
  <si>
    <t>Stage III and IV Pressure Ulcers</t>
  </si>
  <si>
    <t>Vascular Catheter-Associated Infection</t>
  </si>
  <si>
    <t>Anesthesia Related</t>
  </si>
  <si>
    <t>Assault/Rape/Homicide</t>
  </si>
  <si>
    <t>Elopement</t>
  </si>
  <si>
    <t>Fire</t>
  </si>
  <si>
    <t>Infant Discharged to Wrong Family</t>
  </si>
  <si>
    <t>Infection Related</t>
  </si>
  <si>
    <t>Maternal Deaths</t>
  </si>
  <si>
    <t>Medication Error</t>
  </si>
  <si>
    <t>Operative/Post-operative Complication</t>
  </si>
  <si>
    <t>Patient Abductions</t>
  </si>
  <si>
    <t>Patient Fall</t>
  </si>
  <si>
    <t>Perinatal Death/Loss of Function</t>
  </si>
  <si>
    <t>Medical Equipment Related</t>
  </si>
  <si>
    <t>Potassium Chloride Related</t>
  </si>
  <si>
    <t>Restraint Deaths/Injury</t>
  </si>
  <si>
    <t>Suicide</t>
  </si>
  <si>
    <t>Transfusion Error</t>
  </si>
  <si>
    <t>Unintended Retention of Foreign Objects</t>
  </si>
  <si>
    <t>Utility System Related Event</t>
  </si>
  <si>
    <t>Ventilator Death/Injury</t>
  </si>
  <si>
    <t>Wrong-Site Surgery</t>
  </si>
  <si>
    <t>Wrong-Patient Surgery</t>
  </si>
  <si>
    <t>1A - Wrong Site Surgery</t>
  </si>
  <si>
    <t>1B - Wrong Patient/Resident Surgery</t>
  </si>
  <si>
    <t xml:space="preserve">1C - Wrong Type Surgery </t>
  </si>
  <si>
    <t>1D - Foreign Body Left During Procedure</t>
  </si>
  <si>
    <t>1E - Intra/Post Op Death</t>
  </si>
  <si>
    <t>2A - Contaminated Drug/Device</t>
  </si>
  <si>
    <t>2B - Unintended Device Use</t>
  </si>
  <si>
    <t>2C - Air Embolism</t>
  </si>
  <si>
    <t>3A - Inappropriate Patient/Resident Release</t>
  </si>
  <si>
    <t>3B - Elopement</t>
  </si>
  <si>
    <t>3C - Self-Harm</t>
  </si>
  <si>
    <t>4A - Medication Error Event</t>
  </si>
  <si>
    <t>4B - Transfusion Event</t>
  </si>
  <si>
    <t>4C - Birth Trauma - Injury to Mother</t>
  </si>
  <si>
    <t>4E - Fall and Slip Event</t>
  </si>
  <si>
    <t>4F - Stage III, IV Pressure Ulcer</t>
  </si>
  <si>
    <t>4H - Lost Specimen</t>
  </si>
  <si>
    <t>4I - Failure in Results Management</t>
  </si>
  <si>
    <t>5B - Oxygen/Gas Error</t>
  </si>
  <si>
    <t>5C - Burn Event</t>
  </si>
  <si>
    <t>5D - Restraint Use Event</t>
  </si>
  <si>
    <t>6A - Metal in MRI Injury</t>
  </si>
  <si>
    <t>7A - Provider Impersonation</t>
  </si>
  <si>
    <t>7C - Sexual Assault</t>
  </si>
  <si>
    <t>7D - Physical Assault</t>
  </si>
  <si>
    <t>Admin Diagnosis Description</t>
  </si>
  <si>
    <t>Primary Diagnosis Description</t>
  </si>
  <si>
    <t>Primary Procedure Code</t>
  </si>
  <si>
    <t>Primary Procedure Description</t>
  </si>
  <si>
    <t>Secondary Procedure Code</t>
  </si>
  <si>
    <t>Secondary Procedure Description</t>
  </si>
  <si>
    <t>ASA Classification</t>
  </si>
  <si>
    <t>Emergent Status</t>
  </si>
  <si>
    <t>Co-Morbidities</t>
  </si>
  <si>
    <t>Behavioral History</t>
  </si>
  <si>
    <t>Date of Birth</t>
  </si>
  <si>
    <t>Class 1‬</t>
  </si>
  <si>
    <t>Class 2‬</t>
  </si>
  <si>
    <t>Class 3‬</t>
  </si>
  <si>
    <t>Class 4‬</t>
  </si>
  <si>
    <t>Class 5‬</t>
  </si>
  <si>
    <t>SYSTEM PROCESS/FUNCTIONAL AREAS TO REVIEW</t>
  </si>
  <si>
    <t>Contributory Factors</t>
  </si>
  <si>
    <t>Supervision/Support</t>
  </si>
  <si>
    <t>Staff Qualificiations</t>
  </si>
  <si>
    <t>Policies and procedures, includes clinical protocols</t>
  </si>
  <si>
    <t>Equipment/Device</t>
  </si>
  <si>
    <t>Data</t>
  </si>
  <si>
    <t>Communication</t>
  </si>
  <si>
    <t>Human Factors</t>
  </si>
  <si>
    <t>Environment</t>
  </si>
  <si>
    <t>Activity Start Date</t>
  </si>
  <si>
    <t>Activity End Date</t>
  </si>
  <si>
    <t>Activity
End Time</t>
  </si>
  <si>
    <t>Activity
Start time</t>
  </si>
  <si>
    <t>EVENT TIME LINE</t>
  </si>
  <si>
    <t>Specific Contributing Factors</t>
  </si>
  <si>
    <t>PATIENT INFORMATION</t>
  </si>
  <si>
    <t>Cutaneous, topical application, including ointment, spray, patch‬</t>
  </si>
  <si>
    <t>Subcutaneous‬</t>
  </si>
  <si>
    <t>Ophthalmic</t>
  </si>
  <si>
    <t>Oral, including sublingual or buccal‬</t>
  </si>
  <si>
    <t>Otic</t>
  </si>
  <si>
    <t>Nasal‬</t>
  </si>
  <si>
    <t>Inhalation</t>
  </si>
  <si>
    <t>Intravenous‬</t>
  </si>
  <si>
    <t>Intramuscular‬</t>
  </si>
  <si>
    <t>Intrathecal‬</t>
  </si>
  <si>
    <t>Epidural‬</t>
  </si>
  <si>
    <t>Gastric‬</t>
  </si>
  <si>
    <t>Rectal‬</t>
  </si>
  <si>
    <t>Vaginal‬</t>
  </si>
  <si>
    <t>Unknown</t>
  </si>
  <si>
    <t>Other: Please Specify</t>
  </si>
  <si>
    <t>Drug 1</t>
  </si>
  <si>
    <t>Drug 2</t>
  </si>
  <si>
    <t>Drug 3</t>
  </si>
  <si>
    <t>Drug 4</t>
  </si>
  <si>
    <t>TEAM INFORMATION</t>
  </si>
  <si>
    <t>ORGANIZATIONAL RCA INFORMATION</t>
  </si>
  <si>
    <t>Reason for RCA (SELECT ONE)</t>
  </si>
  <si>
    <t>4D - Birth Trauma - Injury to Neonate</t>
  </si>
  <si>
    <t>5A - Electric Shock Event</t>
  </si>
  <si>
    <t>7B - Abduction</t>
  </si>
  <si>
    <t>Patient's First Name</t>
  </si>
  <si>
    <t>Environment: Culture of safety, management‬</t>
  </si>
  <si>
    <t>Environment: Physical surroundings (e.g., lighting, noise)‬</t>
  </si>
  <si>
    <t>Staff qualifications: Competence (e.g., qualifications, experience)‬</t>
  </si>
  <si>
    <t>Staff qualifications: Training‬</t>
  </si>
  <si>
    <t>Supervision/support: Clinical supervision‬</t>
  </si>
  <si>
    <t>Supervision/support: Managerial supervision‬</t>
  </si>
  <si>
    <t>Policies and procedures, includes clinical protocols: Presence of policies‬</t>
  </si>
  <si>
    <t>Policies and procedures, includes clinical protocols: Clarity of policies‬</t>
  </si>
  <si>
    <t>Equipment/device: Function</t>
  </si>
  <si>
    <t>Equipment/device: Design</t>
  </si>
  <si>
    <t>Equipment/device: Availability</t>
  </si>
  <si>
    <t>Equipment/device: Maintenance</t>
  </si>
  <si>
    <t>Data: Availability‬</t>
  </si>
  <si>
    <t>Data: Accuracy‬</t>
  </si>
  <si>
    <t>Data: Legibility</t>
  </si>
  <si>
    <t>Communication: Supervisor to staff ‬</t>
  </si>
  <si>
    <t>Communication: Among staff or team members‬</t>
  </si>
  <si>
    <t>Communication: Staff to patient‬ (or family)</t>
  </si>
  <si>
    <t>Human Factors: Fatigue‬</t>
  </si>
  <si>
    <t>Human Factors: Stress‬</t>
  </si>
  <si>
    <t>Human Factors: Inattention‬</t>
  </si>
  <si>
    <t>Human Factors: Cognitive factors‬</t>
  </si>
  <si>
    <t>Human Factors: Health issues‬</t>
  </si>
  <si>
    <t>Other: please specify</t>
  </si>
  <si>
    <t>Implement New Clinical Policy and Procedure</t>
  </si>
  <si>
    <t>BIBLIOGRAPHY</t>
  </si>
  <si>
    <t>Date of completion:</t>
  </si>
  <si>
    <t>Signature and Review Completion Certification</t>
  </si>
  <si>
    <t>ROOT CAUSE ANALYSIS</t>
  </si>
  <si>
    <t>Event Date/Time:</t>
  </si>
  <si>
    <t>Delay in Treatment</t>
  </si>
  <si>
    <t>4G - Wrong Sperm/Ovum Donor</t>
  </si>
  <si>
    <t>Event Discovery Date: Time</t>
  </si>
  <si>
    <t xml:space="preserve">Enter information about the team participating in the RCA process. </t>
  </si>
  <si>
    <t>Provide a few details on your organization and the reason for the Root Cause Analysis.</t>
  </si>
  <si>
    <t>Type of Event:</t>
  </si>
  <si>
    <t>Patient's Middle Name</t>
  </si>
  <si>
    <t>Harm Level Incurred</t>
  </si>
  <si>
    <t>Patient's Last Name</t>
  </si>
  <si>
    <t>Enter information about the patient involved in the incident including information on any medication's involved.</t>
  </si>
  <si>
    <t>PATIENT INFORMATION (found on tab 2)</t>
  </si>
  <si>
    <t>MEDICATION HISTORY (found on tab 2)</t>
  </si>
  <si>
    <t>CAUSAL FACTORS (found on tab 5)</t>
  </si>
  <si>
    <t>1.  Begin by following the order of the tabs, i.e. 1. RCA INFO is the first tab</t>
  </si>
  <si>
    <t>3.  Use this workbook to keep track of dates, tasks, notes, etc</t>
  </si>
  <si>
    <t>4.  When complete, print the RCA for your records</t>
  </si>
  <si>
    <t>INSTRUCTIONS</t>
  </si>
  <si>
    <t>2.  Enter as much information as you can during the course of the RCA</t>
  </si>
  <si>
    <t>Prepare an action plan.  Select available options from the drop-down lists or add your own.</t>
  </si>
  <si>
    <r>
      <t>Assessment Area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1"/>
        <rFont val="Calibri"/>
        <family val="2"/>
        <scheme val="minor"/>
      </rPr>
      <t>What was the primary cause of the event? For example, "The fractured hip was caused by…"</t>
    </r>
  </si>
  <si>
    <r>
      <t>Contributory Factor:</t>
    </r>
    <r>
      <rPr>
        <sz val="9"/>
        <color theme="1"/>
        <rFont val="Calibri"/>
        <family val="2"/>
        <scheme val="minor"/>
      </rPr>
      <t xml:space="preserve"> What was the identifiable area of concern? For eample, "The fall (that caused the fractured hip) occurred because…"</t>
    </r>
  </si>
  <si>
    <t>Note: some assessment areas may have multiple contributory factors. Create separate lines for each contributory factor in order to address with an action plan.</t>
  </si>
  <si>
    <t xml:space="preserve">Action Plan </t>
  </si>
  <si>
    <r>
      <t xml:space="preserve">Comments/Notes: </t>
    </r>
    <r>
      <rPr>
        <sz val="10"/>
        <color theme="1"/>
        <rFont val="Calibri"/>
        <family val="2"/>
        <scheme val="minor"/>
      </rPr>
      <t>Further address action plan and root cause/contributing factors. Are actions measurable, quantifiable, and is a timeframe indicated?</t>
    </r>
  </si>
  <si>
    <t>Insert more lines if necessary</t>
  </si>
  <si>
    <t>Document the timeline of events.</t>
  </si>
  <si>
    <t>EVENT TIMELINE (found on tab 4)</t>
  </si>
  <si>
    <t>Care Process/Primary Factor</t>
  </si>
  <si>
    <t>Causal/Contributory Factor</t>
  </si>
  <si>
    <t>Comments</t>
  </si>
  <si>
    <t>TEAM</t>
  </si>
  <si>
    <t>CONFIDENTIAL</t>
  </si>
  <si>
    <t>This template is provided as a courtesy resource from the Center for Patient Safety.  
This template is an introductory tool to completing Root-Cause Analyses (RCA).  A thorough RCA may include many more levels of details and additional steps.</t>
  </si>
  <si>
    <t>Reason for RCA</t>
  </si>
  <si>
    <t xml:space="preserve">DATA DICTIONARY  (FOR REFERENCEONLY) </t>
  </si>
  <si>
    <t>Death - dead at time of assessment</t>
  </si>
  <si>
    <t>Severe harm: Bodily or psychological injury (including pain or disfigurement) that interferes significantly with functional ability or quality of life.</t>
  </si>
  <si>
    <t>Moderate harm: Bodily or psychological injury adversely affecting functional ability or quality of life, but not at the level of severe harm</t>
  </si>
  <si>
    <t>Mild harm: Bodily or psychological injury resulting in minimal symptoms or loss of function, or injury limited to additional treatment, monitoring, and/or increased length of stay</t>
  </si>
  <si>
    <t>No harm: Event reached patient, but no harm was evident</t>
  </si>
  <si>
    <t>Permanent: not expected to revert to approximately normal (i.e., patient’s baseline)</t>
  </si>
  <si>
    <t>Temporary: expected to revert to approximately normal (i.e., patient’s baseline)</t>
  </si>
  <si>
    <t>Anticipated Duration of Harm</t>
  </si>
  <si>
    <t>This page (except for Bibliography information) will autopopulate with information entered on tabs 1 through 5.</t>
  </si>
  <si>
    <r>
      <t>MEDICATION HISTORY</t>
    </r>
    <r>
      <rPr>
        <sz val="10"/>
        <color theme="1" tint="0.34998626667073579"/>
        <rFont val="Calibri"/>
        <family val="2"/>
        <scheme val="minor"/>
      </rPr>
      <t xml:space="preserve"> (if no medication's were involved, skip this area)</t>
    </r>
  </si>
  <si>
    <t>Team Members</t>
  </si>
  <si>
    <t>Data Dictionary (for reference)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</si>
</sst>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m/d/yy\ h:mm;@"/>
    <numFmt numFmtId="166" formatCode="m/d/yy;@"/>
    <numFmt numFmtId="167" formatCode="[$-409]h:mm\ AM/PM;@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rgb="FF339933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</font>
    <font>
      <sz val="10"/>
      <color theme="0" tint="-4.9989318521683403E-2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5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</font>
    <font>
      <sz val="9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FFFFFF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1" tint="0.499984740745262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 indent="1"/>
    </xf>
    <xf numFmtId="0" fontId="3" fillId="2" borderId="0" xfId="0" applyFont="1" applyFill="1"/>
    <xf numFmtId="165" fontId="3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9" fillId="0" borderId="0" xfId="0" applyFont="1"/>
    <xf numFmtId="165" fontId="9" fillId="3" borderId="0" xfId="0" applyNumberFormat="1" applyFont="1" applyFill="1" applyAlignment="1"/>
    <xf numFmtId="0" fontId="9" fillId="3" borderId="0" xfId="0" applyFont="1" applyFill="1" applyBorder="1"/>
    <xf numFmtId="0" fontId="7" fillId="0" borderId="0" xfId="0" applyFont="1" applyBorder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14" fontId="7" fillId="3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0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 vertical="top" wrapText="1"/>
    </xf>
    <xf numFmtId="0" fontId="13" fillId="4" borderId="0" xfId="0" applyFont="1" applyFill="1"/>
    <xf numFmtId="0" fontId="10" fillId="4" borderId="0" xfId="0" applyFont="1" applyFill="1"/>
    <xf numFmtId="0" fontId="14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0" borderId="0" xfId="0" applyFont="1"/>
    <xf numFmtId="0" fontId="16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wrapText="1"/>
    </xf>
    <xf numFmtId="0" fontId="15" fillId="2" borderId="7" xfId="0" applyFont="1" applyFill="1" applyBorder="1" applyAlignment="1">
      <alignment horizontal="left"/>
    </xf>
    <xf numFmtId="0" fontId="15" fillId="2" borderId="7" xfId="0" applyFont="1" applyFill="1" applyBorder="1"/>
    <xf numFmtId="0" fontId="15" fillId="2" borderId="7" xfId="0" applyFont="1" applyFill="1" applyBorder="1" applyAlignment="1">
      <alignment horizontal="center" wrapText="1"/>
    </xf>
    <xf numFmtId="0" fontId="15" fillId="2" borderId="0" xfId="0" applyFont="1" applyFill="1"/>
    <xf numFmtId="0" fontId="14" fillId="2" borderId="0" xfId="0" applyFont="1" applyFill="1" applyAlignment="1">
      <alignment horizontal="right"/>
    </xf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4" fontId="18" fillId="3" borderId="0" xfId="0" applyNumberFormat="1" applyFont="1" applyFill="1"/>
    <xf numFmtId="0" fontId="19" fillId="3" borderId="0" xfId="0" applyFont="1" applyFill="1"/>
    <xf numFmtId="0" fontId="19" fillId="3" borderId="0" xfId="0" applyFont="1" applyFill="1" applyAlignment="1">
      <alignment horizontal="right" vertical="center" indent="1"/>
    </xf>
    <xf numFmtId="0" fontId="20" fillId="3" borderId="0" xfId="0" applyFont="1" applyFill="1" applyBorder="1" applyAlignment="1">
      <alignment horizontal="right" vertical="center" indent="1"/>
    </xf>
    <xf numFmtId="0" fontId="19" fillId="3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19" fillId="3" borderId="0" xfId="0" applyFont="1" applyFill="1" applyAlignment="1">
      <alignment vertical="center"/>
    </xf>
    <xf numFmtId="0" fontId="22" fillId="3" borderId="0" xfId="0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20" fillId="3" borderId="0" xfId="0" applyFont="1" applyFill="1"/>
    <xf numFmtId="0" fontId="19" fillId="3" borderId="0" xfId="0" applyFont="1" applyFill="1" applyAlignment="1">
      <alignment vertical="top"/>
    </xf>
    <xf numFmtId="0" fontId="20" fillId="3" borderId="0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15" fillId="2" borderId="7" xfId="0" applyFont="1" applyFill="1" applyBorder="1" applyAlignment="1">
      <alignment horizontal="center" wrapText="1"/>
    </xf>
    <xf numFmtId="0" fontId="25" fillId="3" borderId="0" xfId="0" applyFont="1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vertical="top"/>
    </xf>
    <xf numFmtId="0" fontId="25" fillId="0" borderId="0" xfId="0" applyFont="1"/>
    <xf numFmtId="0" fontId="18" fillId="3" borderId="0" xfId="0" applyFont="1" applyFill="1"/>
    <xf numFmtId="0" fontId="26" fillId="3" borderId="0" xfId="0" applyFont="1" applyFill="1"/>
    <xf numFmtId="0" fontId="27" fillId="5" borderId="10" xfId="0" applyFont="1" applyFill="1" applyBorder="1" applyAlignment="1" applyProtection="1">
      <alignment vertical="center" wrapText="1" readingOrder="1"/>
      <protection locked="0"/>
    </xf>
    <xf numFmtId="0" fontId="19" fillId="3" borderId="0" xfId="0" applyFont="1" applyFill="1" applyAlignment="1">
      <alignment horizontal="left" vertical="top" indent="1"/>
    </xf>
    <xf numFmtId="0" fontId="20" fillId="3" borderId="0" xfId="0" applyFont="1" applyFill="1" applyAlignment="1">
      <alignment horizontal="left" vertical="top" indent="1"/>
    </xf>
    <xf numFmtId="0" fontId="8" fillId="0" borderId="0" xfId="0" applyFont="1" applyAlignment="1"/>
    <xf numFmtId="0" fontId="28" fillId="3" borderId="0" xfId="0" applyFont="1" applyFill="1"/>
    <xf numFmtId="0" fontId="29" fillId="5" borderId="0" xfId="0" applyFont="1" applyFill="1" applyBorder="1" applyAlignment="1" applyProtection="1">
      <alignment vertical="center" readingOrder="1"/>
      <protection locked="0"/>
    </xf>
    <xf numFmtId="0" fontId="29" fillId="5" borderId="9" xfId="0" applyFont="1" applyFill="1" applyBorder="1" applyAlignment="1" applyProtection="1">
      <alignment vertical="center" readingOrder="1"/>
      <protection locked="0"/>
    </xf>
    <xf numFmtId="0" fontId="29" fillId="5" borderId="10" xfId="0" applyFont="1" applyFill="1" applyBorder="1" applyAlignment="1" applyProtection="1">
      <alignment vertical="center" readingOrder="1"/>
      <protection locked="0"/>
    </xf>
    <xf numFmtId="0" fontId="19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11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center" vertical="top" wrapText="1"/>
    </xf>
    <xf numFmtId="0" fontId="19" fillId="3" borderId="11" xfId="0" applyFont="1" applyFill="1" applyBorder="1"/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5" fontId="14" fillId="2" borderId="0" xfId="0" applyNumberFormat="1" applyFont="1" applyFill="1" applyAlignment="1">
      <alignment horizontal="left" vertical="top"/>
    </xf>
    <xf numFmtId="14" fontId="14" fillId="2" borderId="0" xfId="0" applyNumberFormat="1" applyFont="1" applyFill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indent="1"/>
    </xf>
    <xf numFmtId="0" fontId="4" fillId="3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167" fontId="4" fillId="3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left" vertical="top" indent="1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1" fontId="14" fillId="2" borderId="0" xfId="0" applyNumberFormat="1" applyFont="1" applyFill="1" applyAlignment="1">
      <alignment horizontal="left" vertical="top"/>
    </xf>
    <xf numFmtId="0" fontId="14" fillId="0" borderId="0" xfId="0" applyFont="1" applyAlignment="1"/>
    <xf numFmtId="0" fontId="3" fillId="2" borderId="0" xfId="0" applyFont="1" applyFill="1" applyAlignment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9" fillId="2" borderId="3" xfId="0" applyFont="1" applyFill="1" applyBorder="1" applyAlignment="1" applyProtection="1">
      <alignment vertical="top" wrapText="1"/>
      <protection locked="0"/>
    </xf>
    <xf numFmtId="0" fontId="19" fillId="2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19" fillId="2" borderId="2" xfId="0" applyFont="1" applyFill="1" applyBorder="1" applyAlignment="1" applyProtection="1">
      <alignment vertical="top" wrapText="1"/>
      <protection locked="0"/>
    </xf>
    <xf numFmtId="0" fontId="19" fillId="3" borderId="4" xfId="0" applyFont="1" applyFill="1" applyBorder="1" applyAlignment="1" applyProtection="1">
      <alignment vertical="top" wrapText="1"/>
      <protection locked="0"/>
    </xf>
    <xf numFmtId="14" fontId="19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14" fontId="3" fillId="3" borderId="0" xfId="0" applyNumberFormat="1" applyFont="1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14" fontId="3" fillId="3" borderId="0" xfId="0" applyNumberFormat="1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31" fillId="2" borderId="0" xfId="0" applyFont="1" applyFill="1" applyAlignment="1"/>
    <xf numFmtId="0" fontId="34" fillId="0" borderId="0" xfId="0" applyFont="1" applyAlignment="1">
      <alignment horizontal="center"/>
    </xf>
    <xf numFmtId="14" fontId="14" fillId="2" borderId="6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/>
    <xf numFmtId="0" fontId="14" fillId="2" borderId="6" xfId="0" applyFont="1" applyFill="1" applyBorder="1" applyAlignment="1">
      <alignment horizontal="left" vertical="center" wrapText="1"/>
    </xf>
    <xf numFmtId="14" fontId="14" fillId="2" borderId="6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left" vertical="center" wrapText="1"/>
    </xf>
    <xf numFmtId="14" fontId="1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3" borderId="6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166" fontId="19" fillId="2" borderId="2" xfId="0" applyNumberFormat="1" applyFont="1" applyFill="1" applyBorder="1" applyAlignment="1" applyProtection="1">
      <alignment horizontal="left" wrapText="1"/>
      <protection locked="0"/>
    </xf>
    <xf numFmtId="0" fontId="19" fillId="2" borderId="2" xfId="0" applyFont="1" applyFill="1" applyBorder="1" applyAlignment="1" applyProtection="1">
      <alignment horizontal="left" wrapText="1"/>
      <protection locked="0"/>
    </xf>
    <xf numFmtId="0" fontId="14" fillId="2" borderId="6" xfId="0" applyFont="1" applyFill="1" applyBorder="1" applyAlignment="1" applyProtection="1">
      <alignment wrapText="1"/>
      <protection locked="0"/>
    </xf>
    <xf numFmtId="0" fontId="14" fillId="2" borderId="6" xfId="0" applyFont="1" applyFill="1" applyBorder="1" applyProtection="1">
      <protection locked="0"/>
    </xf>
    <xf numFmtId="0" fontId="14" fillId="2" borderId="8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wrapText="1"/>
      <protection locked="0"/>
    </xf>
    <xf numFmtId="14" fontId="19" fillId="2" borderId="1" xfId="0" applyNumberFormat="1" applyFont="1" applyFill="1" applyBorder="1" applyAlignment="1" applyProtection="1">
      <alignment horizontal="center" vertical="center"/>
      <protection locked="0"/>
    </xf>
    <xf numFmtId="167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/>
    <xf numFmtId="14" fontId="15" fillId="2" borderId="7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30" fillId="7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30" fillId="7" borderId="0" xfId="0" applyFont="1" applyFill="1" applyProtection="1">
      <protection locked="0"/>
    </xf>
    <xf numFmtId="0" fontId="33" fillId="7" borderId="0" xfId="0" applyFont="1" applyFill="1" applyProtection="1">
      <protection locked="0"/>
    </xf>
    <xf numFmtId="0" fontId="13" fillId="7" borderId="0" xfId="0" applyFont="1" applyFill="1" applyProtection="1">
      <protection locked="0"/>
    </xf>
    <xf numFmtId="0" fontId="24" fillId="2" borderId="1" xfId="1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>
      <alignment horizontal="center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5" fillId="2" borderId="7" xfId="0" applyFont="1" applyFill="1" applyBorder="1" applyAlignment="1">
      <alignment horizontal="center"/>
    </xf>
    <xf numFmtId="14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3.TEAM'!A1"/><Relationship Id="rId7" Type="http://schemas.openxmlformats.org/officeDocument/2006/relationships/hyperlink" Target="#'Dictionary-For Reference'!A1"/><Relationship Id="rId2" Type="http://schemas.openxmlformats.org/officeDocument/2006/relationships/hyperlink" Target="#'2. PATIENT'!A1"/><Relationship Id="rId1" Type="http://schemas.openxmlformats.org/officeDocument/2006/relationships/hyperlink" Target="#'1. RCA INFO'!A1"/><Relationship Id="rId6" Type="http://schemas.openxmlformats.org/officeDocument/2006/relationships/hyperlink" Target="#'PRINT RCA'!A1"/><Relationship Id="rId5" Type="http://schemas.openxmlformats.org/officeDocument/2006/relationships/hyperlink" Target="#'5.SYSTEM-ACTION PLAN'!A1"/><Relationship Id="rId4" Type="http://schemas.openxmlformats.org/officeDocument/2006/relationships/hyperlink" Target="#'4.EVENT TIMELIN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600075</xdr:colOff>
      <xdr:row>1</xdr:row>
      <xdr:rowOff>114300</xdr:rowOff>
    </xdr:from>
    <xdr:to>
      <xdr:col>4</xdr:col>
      <xdr:colOff>571500</xdr:colOff>
      <xdr:row>3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7324725" y="3048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3</xdr:col>
      <xdr:colOff>0</xdr:colOff>
      <xdr:row>4</xdr:row>
      <xdr:rowOff>47625</xdr:rowOff>
    </xdr:from>
    <xdr:to>
      <xdr:col>4</xdr:col>
      <xdr:colOff>581025</xdr:colOff>
      <xdr:row>5</xdr:row>
      <xdr:rowOff>209550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7334250" y="8096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3</xdr:col>
      <xdr:colOff>0</xdr:colOff>
      <xdr:row>5</xdr:row>
      <xdr:rowOff>381000</xdr:rowOff>
    </xdr:from>
    <xdr:to>
      <xdr:col>4</xdr:col>
      <xdr:colOff>581025</xdr:colOff>
      <xdr:row>5</xdr:row>
      <xdr:rowOff>733425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7334250" y="1333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3</xdr:col>
      <xdr:colOff>0</xdr:colOff>
      <xdr:row>6</xdr:row>
      <xdr:rowOff>133350</xdr:rowOff>
    </xdr:from>
    <xdr:to>
      <xdr:col>4</xdr:col>
      <xdr:colOff>581025</xdr:colOff>
      <xdr:row>8</xdr:row>
      <xdr:rowOff>95250</xdr:rowOff>
    </xdr:to>
    <xdr:sp macro="" textlink="">
      <xdr:nvSpPr>
        <xdr:cNvPr id="5" name="Rectangle 4">
          <a:hlinkClick xmlns:r="http://schemas.openxmlformats.org/officeDocument/2006/relationships" r:id="rId4"/>
        </xdr:cNvPr>
        <xdr:cNvSpPr/>
      </xdr:nvSpPr>
      <xdr:spPr>
        <a:xfrm>
          <a:off x="7334250" y="18478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3</xdr:col>
      <xdr:colOff>0</xdr:colOff>
      <xdr:row>9</xdr:row>
      <xdr:rowOff>66675</xdr:rowOff>
    </xdr:from>
    <xdr:to>
      <xdr:col>4</xdr:col>
      <xdr:colOff>581025</xdr:colOff>
      <xdr:row>11</xdr:row>
      <xdr:rowOff>57150</xdr:rowOff>
    </xdr:to>
    <xdr:sp macro="" textlink="">
      <xdr:nvSpPr>
        <xdr:cNvPr id="6" name="Rectangle 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7334250" y="23622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3</xdr:col>
      <xdr:colOff>0</xdr:colOff>
      <xdr:row>12</xdr:row>
      <xdr:rowOff>38100</xdr:rowOff>
    </xdr:from>
    <xdr:to>
      <xdr:col>4</xdr:col>
      <xdr:colOff>581025</xdr:colOff>
      <xdr:row>14</xdr:row>
      <xdr:rowOff>9525</xdr:rowOff>
    </xdr:to>
    <xdr:sp macro="" textlink="">
      <xdr:nvSpPr>
        <xdr:cNvPr id="7" name="Rectangle 6">
          <a:hlinkClick xmlns:r="http://schemas.openxmlformats.org/officeDocument/2006/relationships" r:id="rId6"/>
        </xdr:cNvPr>
        <xdr:cNvSpPr/>
      </xdr:nvSpPr>
      <xdr:spPr>
        <a:xfrm>
          <a:off x="7334250" y="29051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3</xdr:col>
      <xdr:colOff>0</xdr:colOff>
      <xdr:row>14</xdr:row>
      <xdr:rowOff>161925</xdr:rowOff>
    </xdr:from>
    <xdr:to>
      <xdr:col>4</xdr:col>
      <xdr:colOff>581025</xdr:colOff>
      <xdr:row>16</xdr:row>
      <xdr:rowOff>133350</xdr:rowOff>
    </xdr:to>
    <xdr:sp macro="" textlink="">
      <xdr:nvSpPr>
        <xdr:cNvPr id="8" name="Rectangle 7">
          <a:hlinkClick xmlns:r="http://schemas.openxmlformats.org/officeDocument/2006/relationships" r:id="rId7"/>
        </xdr:cNvPr>
        <xdr:cNvSpPr/>
      </xdr:nvSpPr>
      <xdr:spPr>
        <a:xfrm>
          <a:off x="7334250" y="34099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495300</xdr:colOff>
      <xdr:row>0</xdr:row>
      <xdr:rowOff>190500</xdr:rowOff>
    </xdr:from>
    <xdr:to>
      <xdr:col>9</xdr:col>
      <xdr:colOff>685800</xdr:colOff>
      <xdr:row>2</xdr:row>
      <xdr:rowOff>142875</xdr:rowOff>
    </xdr:to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9601200" y="190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8</xdr:col>
      <xdr:colOff>504825</xdr:colOff>
      <xdr:row>3</xdr:row>
      <xdr:rowOff>133350</xdr:rowOff>
    </xdr:from>
    <xdr:to>
      <xdr:col>9</xdr:col>
      <xdr:colOff>695325</xdr:colOff>
      <xdr:row>6</xdr:row>
      <xdr:rowOff>57150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9610725" y="6953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8</xdr:col>
      <xdr:colOff>504825</xdr:colOff>
      <xdr:row>7</xdr:row>
      <xdr:rowOff>66675</xdr:rowOff>
    </xdr:from>
    <xdr:to>
      <xdr:col>9</xdr:col>
      <xdr:colOff>695325</xdr:colOff>
      <xdr:row>10</xdr:row>
      <xdr:rowOff>47625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9610725" y="12192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8</xdr:col>
      <xdr:colOff>504825</xdr:colOff>
      <xdr:row>11</xdr:row>
      <xdr:rowOff>47625</xdr:rowOff>
    </xdr:from>
    <xdr:to>
      <xdr:col>9</xdr:col>
      <xdr:colOff>695325</xdr:colOff>
      <xdr:row>13</xdr:row>
      <xdr:rowOff>133350</xdr:rowOff>
    </xdr:to>
    <xdr:sp macro="" textlink="">
      <xdr:nvSpPr>
        <xdr:cNvPr id="12" name="Rectangle 11">
          <a:hlinkClick xmlns:r="http://schemas.openxmlformats.org/officeDocument/2006/relationships" r:id="rId4"/>
        </xdr:cNvPr>
        <xdr:cNvSpPr/>
      </xdr:nvSpPr>
      <xdr:spPr>
        <a:xfrm>
          <a:off x="9610725" y="17335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8</xdr:col>
      <xdr:colOff>504825</xdr:colOff>
      <xdr:row>14</xdr:row>
      <xdr:rowOff>133350</xdr:rowOff>
    </xdr:from>
    <xdr:to>
      <xdr:col>9</xdr:col>
      <xdr:colOff>695325</xdr:colOff>
      <xdr:row>15</xdr:row>
      <xdr:rowOff>180975</xdr:rowOff>
    </xdr:to>
    <xdr:sp macro="" textlink="">
      <xdr:nvSpPr>
        <xdr:cNvPr id="13" name="Rectangle 12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9610725" y="22479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8</xdr:col>
      <xdr:colOff>504825</xdr:colOff>
      <xdr:row>16</xdr:row>
      <xdr:rowOff>28575</xdr:rowOff>
    </xdr:from>
    <xdr:to>
      <xdr:col>9</xdr:col>
      <xdr:colOff>695325</xdr:colOff>
      <xdr:row>18</xdr:row>
      <xdr:rowOff>47625</xdr:rowOff>
    </xdr:to>
    <xdr:sp macro="" textlink="">
      <xdr:nvSpPr>
        <xdr:cNvPr id="14" name="Rectangle 13">
          <a:hlinkClick xmlns:r="http://schemas.openxmlformats.org/officeDocument/2006/relationships" r:id="rId6"/>
        </xdr:cNvPr>
        <xdr:cNvSpPr/>
      </xdr:nvSpPr>
      <xdr:spPr>
        <a:xfrm>
          <a:off x="9610725" y="27908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8</xdr:col>
      <xdr:colOff>504825</xdr:colOff>
      <xdr:row>19</xdr:row>
      <xdr:rowOff>38100</xdr:rowOff>
    </xdr:from>
    <xdr:to>
      <xdr:col>9</xdr:col>
      <xdr:colOff>695325</xdr:colOff>
      <xdr:row>21</xdr:row>
      <xdr:rowOff>123825</xdr:rowOff>
    </xdr:to>
    <xdr:sp macro="" textlink="">
      <xdr:nvSpPr>
        <xdr:cNvPr id="15" name="Rectangle 14">
          <a:hlinkClick xmlns:r="http://schemas.openxmlformats.org/officeDocument/2006/relationships" r:id="rId7"/>
        </xdr:cNvPr>
        <xdr:cNvSpPr/>
      </xdr:nvSpPr>
      <xdr:spPr>
        <a:xfrm>
          <a:off x="9610725" y="32956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495300</xdr:colOff>
      <xdr:row>0</xdr:row>
      <xdr:rowOff>190500</xdr:rowOff>
    </xdr:from>
    <xdr:to>
      <xdr:col>10</xdr:col>
      <xdr:colOff>466725</xdr:colOff>
      <xdr:row>2</xdr:row>
      <xdr:rowOff>142875</xdr:rowOff>
    </xdr:to>
    <xdr:sp macro="" textlink="">
      <xdr:nvSpPr>
        <xdr:cNvPr id="16" name="Rectangle 15">
          <a:hlinkClick xmlns:r="http://schemas.openxmlformats.org/officeDocument/2006/relationships" r:id="rId1"/>
        </xdr:cNvPr>
        <xdr:cNvSpPr/>
      </xdr:nvSpPr>
      <xdr:spPr>
        <a:xfrm>
          <a:off x="9601200" y="190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8</xdr:col>
      <xdr:colOff>504825</xdr:colOff>
      <xdr:row>3</xdr:row>
      <xdr:rowOff>133350</xdr:rowOff>
    </xdr:from>
    <xdr:to>
      <xdr:col>10</xdr:col>
      <xdr:colOff>476250</xdr:colOff>
      <xdr:row>6</xdr:row>
      <xdr:rowOff>0</xdr:rowOff>
    </xdr:to>
    <xdr:sp macro="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9610725" y="6953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8</xdr:col>
      <xdr:colOff>504825</xdr:colOff>
      <xdr:row>7</xdr:row>
      <xdr:rowOff>9525</xdr:rowOff>
    </xdr:from>
    <xdr:to>
      <xdr:col>10</xdr:col>
      <xdr:colOff>476250</xdr:colOff>
      <xdr:row>9</xdr:row>
      <xdr:rowOff>38100</xdr:rowOff>
    </xdr:to>
    <xdr:sp macro="" textlink="">
      <xdr:nvSpPr>
        <xdr:cNvPr id="18" name="Rectangle 17">
          <a:hlinkClick xmlns:r="http://schemas.openxmlformats.org/officeDocument/2006/relationships" r:id="rId3"/>
        </xdr:cNvPr>
        <xdr:cNvSpPr/>
      </xdr:nvSpPr>
      <xdr:spPr>
        <a:xfrm>
          <a:off x="9610725" y="12192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8</xdr:col>
      <xdr:colOff>504825</xdr:colOff>
      <xdr:row>10</xdr:row>
      <xdr:rowOff>38100</xdr:rowOff>
    </xdr:from>
    <xdr:to>
      <xdr:col>10</xdr:col>
      <xdr:colOff>476250</xdr:colOff>
      <xdr:row>12</xdr:row>
      <xdr:rowOff>66675</xdr:rowOff>
    </xdr:to>
    <xdr:sp macro="" textlink="">
      <xdr:nvSpPr>
        <xdr:cNvPr id="19" name="Rectangle 18">
          <a:hlinkClick xmlns:r="http://schemas.openxmlformats.org/officeDocument/2006/relationships" r:id="rId4"/>
        </xdr:cNvPr>
        <xdr:cNvSpPr/>
      </xdr:nvSpPr>
      <xdr:spPr>
        <a:xfrm>
          <a:off x="9610725" y="17335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8</xdr:col>
      <xdr:colOff>504825</xdr:colOff>
      <xdr:row>13</xdr:row>
      <xdr:rowOff>66675</xdr:rowOff>
    </xdr:from>
    <xdr:to>
      <xdr:col>10</xdr:col>
      <xdr:colOff>476250</xdr:colOff>
      <xdr:row>15</xdr:row>
      <xdr:rowOff>114300</xdr:rowOff>
    </xdr:to>
    <xdr:sp macro="" textlink="">
      <xdr:nvSpPr>
        <xdr:cNvPr id="20" name="Rectangle 19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9610725" y="22479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8</xdr:col>
      <xdr:colOff>504825</xdr:colOff>
      <xdr:row>16</xdr:row>
      <xdr:rowOff>123825</xdr:rowOff>
    </xdr:from>
    <xdr:to>
      <xdr:col>10</xdr:col>
      <xdr:colOff>476250</xdr:colOff>
      <xdr:row>18</xdr:row>
      <xdr:rowOff>152400</xdr:rowOff>
    </xdr:to>
    <xdr:sp macro="" textlink="">
      <xdr:nvSpPr>
        <xdr:cNvPr id="21" name="Rectangle 20">
          <a:hlinkClick xmlns:r="http://schemas.openxmlformats.org/officeDocument/2006/relationships" r:id="rId6"/>
        </xdr:cNvPr>
        <xdr:cNvSpPr/>
      </xdr:nvSpPr>
      <xdr:spPr>
        <a:xfrm>
          <a:off x="9610725" y="27908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8</xdr:col>
      <xdr:colOff>504825</xdr:colOff>
      <xdr:row>19</xdr:row>
      <xdr:rowOff>142875</xdr:rowOff>
    </xdr:from>
    <xdr:to>
      <xdr:col>10</xdr:col>
      <xdr:colOff>476250</xdr:colOff>
      <xdr:row>22</xdr:row>
      <xdr:rowOff>0</xdr:rowOff>
    </xdr:to>
    <xdr:sp macro="" textlink="">
      <xdr:nvSpPr>
        <xdr:cNvPr id="22" name="Rectangle 21">
          <a:hlinkClick xmlns:r="http://schemas.openxmlformats.org/officeDocument/2006/relationships" r:id="rId7"/>
        </xdr:cNvPr>
        <xdr:cNvSpPr/>
      </xdr:nvSpPr>
      <xdr:spPr>
        <a:xfrm>
          <a:off x="9610725" y="32956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447675</xdr:colOff>
      <xdr:row>0</xdr:row>
      <xdr:rowOff>190500</xdr:rowOff>
    </xdr:from>
    <xdr:to>
      <xdr:col>13</xdr:col>
      <xdr:colOff>419100</xdr:colOff>
      <xdr:row>2</xdr:row>
      <xdr:rowOff>142875</xdr:rowOff>
    </xdr:to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9601200" y="190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11</xdr:col>
      <xdr:colOff>457200</xdr:colOff>
      <xdr:row>3</xdr:row>
      <xdr:rowOff>133350</xdr:rowOff>
    </xdr:from>
    <xdr:to>
      <xdr:col>13</xdr:col>
      <xdr:colOff>428625</xdr:colOff>
      <xdr:row>6</xdr:row>
      <xdr:rowOff>0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9610725" y="6953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11</xdr:col>
      <xdr:colOff>457200</xdr:colOff>
      <xdr:row>7</xdr:row>
      <xdr:rowOff>9525</xdr:rowOff>
    </xdr:from>
    <xdr:to>
      <xdr:col>13</xdr:col>
      <xdr:colOff>428625</xdr:colOff>
      <xdr:row>9</xdr:row>
      <xdr:rowOff>38100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9610725" y="12192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11</xdr:col>
      <xdr:colOff>457200</xdr:colOff>
      <xdr:row>10</xdr:row>
      <xdr:rowOff>38100</xdr:rowOff>
    </xdr:from>
    <xdr:to>
      <xdr:col>13</xdr:col>
      <xdr:colOff>428625</xdr:colOff>
      <xdr:row>12</xdr:row>
      <xdr:rowOff>66675</xdr:rowOff>
    </xdr:to>
    <xdr:sp macro="" textlink="">
      <xdr:nvSpPr>
        <xdr:cNvPr id="12" name="Rectangle 11">
          <a:hlinkClick xmlns:r="http://schemas.openxmlformats.org/officeDocument/2006/relationships" r:id="rId4"/>
        </xdr:cNvPr>
        <xdr:cNvSpPr/>
      </xdr:nvSpPr>
      <xdr:spPr>
        <a:xfrm>
          <a:off x="9610725" y="17335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11</xdr:col>
      <xdr:colOff>457200</xdr:colOff>
      <xdr:row>13</xdr:row>
      <xdr:rowOff>66675</xdr:rowOff>
    </xdr:from>
    <xdr:to>
      <xdr:col>13</xdr:col>
      <xdr:colOff>428625</xdr:colOff>
      <xdr:row>15</xdr:row>
      <xdr:rowOff>114300</xdr:rowOff>
    </xdr:to>
    <xdr:sp macro="" textlink="">
      <xdr:nvSpPr>
        <xdr:cNvPr id="13" name="Rectangle 12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9610725" y="22479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11</xdr:col>
      <xdr:colOff>457200</xdr:colOff>
      <xdr:row>16</xdr:row>
      <xdr:rowOff>123825</xdr:rowOff>
    </xdr:from>
    <xdr:to>
      <xdr:col>13</xdr:col>
      <xdr:colOff>428625</xdr:colOff>
      <xdr:row>18</xdr:row>
      <xdr:rowOff>152400</xdr:rowOff>
    </xdr:to>
    <xdr:sp macro="" textlink="">
      <xdr:nvSpPr>
        <xdr:cNvPr id="14" name="Rectangle 13">
          <a:hlinkClick xmlns:r="http://schemas.openxmlformats.org/officeDocument/2006/relationships" r:id="rId6"/>
        </xdr:cNvPr>
        <xdr:cNvSpPr/>
      </xdr:nvSpPr>
      <xdr:spPr>
        <a:xfrm>
          <a:off x="9610725" y="27908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11</xdr:col>
      <xdr:colOff>457200</xdr:colOff>
      <xdr:row>19</xdr:row>
      <xdr:rowOff>142875</xdr:rowOff>
    </xdr:from>
    <xdr:to>
      <xdr:col>13</xdr:col>
      <xdr:colOff>428625</xdr:colOff>
      <xdr:row>22</xdr:row>
      <xdr:rowOff>9525</xdr:rowOff>
    </xdr:to>
    <xdr:sp macro="" textlink="">
      <xdr:nvSpPr>
        <xdr:cNvPr id="15" name="Rectangle 14">
          <a:hlinkClick xmlns:r="http://schemas.openxmlformats.org/officeDocument/2006/relationships" r:id="rId7"/>
        </xdr:cNvPr>
        <xdr:cNvSpPr/>
      </xdr:nvSpPr>
      <xdr:spPr>
        <a:xfrm>
          <a:off x="9610725" y="32956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0</xdr:row>
      <xdr:rowOff>190500</xdr:rowOff>
    </xdr:from>
    <xdr:to>
      <xdr:col>8</xdr:col>
      <xdr:colOff>171450</xdr:colOff>
      <xdr:row>2</xdr:row>
      <xdr:rowOff>142875</xdr:rowOff>
    </xdr:to>
    <xdr:sp macro="" textlink="">
      <xdr:nvSpPr>
        <xdr:cNvPr id="23" name="Rectangle 22">
          <a:hlinkClick xmlns:r="http://schemas.openxmlformats.org/officeDocument/2006/relationships" r:id="rId1"/>
        </xdr:cNvPr>
        <xdr:cNvSpPr/>
      </xdr:nvSpPr>
      <xdr:spPr>
        <a:xfrm>
          <a:off x="9601200" y="190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7</xdr:col>
      <xdr:colOff>190500</xdr:colOff>
      <xdr:row>3</xdr:row>
      <xdr:rowOff>133350</xdr:rowOff>
    </xdr:from>
    <xdr:to>
      <xdr:col>8</xdr:col>
      <xdr:colOff>180975</xdr:colOff>
      <xdr:row>5</xdr:row>
      <xdr:rowOff>0</xdr:rowOff>
    </xdr:to>
    <xdr:sp macro="" textlink="">
      <xdr:nvSpPr>
        <xdr:cNvPr id="24" name="Rectangle 23">
          <a:hlinkClick xmlns:r="http://schemas.openxmlformats.org/officeDocument/2006/relationships" r:id="rId2"/>
        </xdr:cNvPr>
        <xdr:cNvSpPr/>
      </xdr:nvSpPr>
      <xdr:spPr>
        <a:xfrm>
          <a:off x="9610725" y="6953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7</xdr:col>
      <xdr:colOff>190500</xdr:colOff>
      <xdr:row>6</xdr:row>
      <xdr:rowOff>9525</xdr:rowOff>
    </xdr:from>
    <xdr:to>
      <xdr:col>8</xdr:col>
      <xdr:colOff>180975</xdr:colOff>
      <xdr:row>8</xdr:row>
      <xdr:rowOff>38100</xdr:rowOff>
    </xdr:to>
    <xdr:sp macro="" textlink="">
      <xdr:nvSpPr>
        <xdr:cNvPr id="25" name="Rectangle 24">
          <a:hlinkClick xmlns:r="http://schemas.openxmlformats.org/officeDocument/2006/relationships" r:id="rId3"/>
        </xdr:cNvPr>
        <xdr:cNvSpPr/>
      </xdr:nvSpPr>
      <xdr:spPr>
        <a:xfrm>
          <a:off x="9610725" y="12192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7</xdr:col>
      <xdr:colOff>190500</xdr:colOff>
      <xdr:row>9</xdr:row>
      <xdr:rowOff>38100</xdr:rowOff>
    </xdr:from>
    <xdr:to>
      <xdr:col>8</xdr:col>
      <xdr:colOff>180975</xdr:colOff>
      <xdr:row>11</xdr:row>
      <xdr:rowOff>66675</xdr:rowOff>
    </xdr:to>
    <xdr:sp macro="" textlink="">
      <xdr:nvSpPr>
        <xdr:cNvPr id="26" name="Rectangle 25">
          <a:hlinkClick xmlns:r="http://schemas.openxmlformats.org/officeDocument/2006/relationships" r:id="rId4"/>
        </xdr:cNvPr>
        <xdr:cNvSpPr/>
      </xdr:nvSpPr>
      <xdr:spPr>
        <a:xfrm>
          <a:off x="9610725" y="17335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7</xdr:col>
      <xdr:colOff>190500</xdr:colOff>
      <xdr:row>12</xdr:row>
      <xdr:rowOff>57150</xdr:rowOff>
    </xdr:from>
    <xdr:to>
      <xdr:col>8</xdr:col>
      <xdr:colOff>180975</xdr:colOff>
      <xdr:row>14</xdr:row>
      <xdr:rowOff>104775</xdr:rowOff>
    </xdr:to>
    <xdr:sp macro="" textlink="">
      <xdr:nvSpPr>
        <xdr:cNvPr id="27" name="Rectangle 26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9610725" y="22479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7</xdr:col>
      <xdr:colOff>190500</xdr:colOff>
      <xdr:row>15</xdr:row>
      <xdr:rowOff>114300</xdr:rowOff>
    </xdr:from>
    <xdr:to>
      <xdr:col>8</xdr:col>
      <xdr:colOff>180975</xdr:colOff>
      <xdr:row>17</xdr:row>
      <xdr:rowOff>142875</xdr:rowOff>
    </xdr:to>
    <xdr:sp macro="" textlink="">
      <xdr:nvSpPr>
        <xdr:cNvPr id="28" name="Rectangle 27">
          <a:hlinkClick xmlns:r="http://schemas.openxmlformats.org/officeDocument/2006/relationships" r:id="rId6"/>
        </xdr:cNvPr>
        <xdr:cNvSpPr/>
      </xdr:nvSpPr>
      <xdr:spPr>
        <a:xfrm>
          <a:off x="9610725" y="27908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7</xdr:col>
      <xdr:colOff>190500</xdr:colOff>
      <xdr:row>18</xdr:row>
      <xdr:rowOff>133350</xdr:rowOff>
    </xdr:from>
    <xdr:to>
      <xdr:col>8</xdr:col>
      <xdr:colOff>180975</xdr:colOff>
      <xdr:row>21</xdr:row>
      <xdr:rowOff>0</xdr:rowOff>
    </xdr:to>
    <xdr:sp macro="" textlink="">
      <xdr:nvSpPr>
        <xdr:cNvPr id="29" name="Rectangle 28">
          <a:hlinkClick xmlns:r="http://schemas.openxmlformats.org/officeDocument/2006/relationships" r:id="rId7"/>
        </xdr:cNvPr>
        <xdr:cNvSpPr/>
      </xdr:nvSpPr>
      <xdr:spPr>
        <a:xfrm>
          <a:off x="9610725" y="32956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104775</xdr:colOff>
      <xdr:row>0</xdr:row>
      <xdr:rowOff>190500</xdr:rowOff>
    </xdr:from>
    <xdr:to>
      <xdr:col>14</xdr:col>
      <xdr:colOff>76200</xdr:colOff>
      <xdr:row>2</xdr:row>
      <xdr:rowOff>142875</xdr:rowOff>
    </xdr:to>
    <xdr:sp macro="" textlink="">
      <xdr:nvSpPr>
        <xdr:cNvPr id="16" name="Rectangle 15">
          <a:hlinkClick xmlns:r="http://schemas.openxmlformats.org/officeDocument/2006/relationships" r:id="rId1"/>
        </xdr:cNvPr>
        <xdr:cNvSpPr/>
      </xdr:nvSpPr>
      <xdr:spPr>
        <a:xfrm>
          <a:off x="9601200" y="1905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12</xdr:col>
      <xdr:colOff>114300</xdr:colOff>
      <xdr:row>3</xdr:row>
      <xdr:rowOff>133350</xdr:rowOff>
    </xdr:from>
    <xdr:to>
      <xdr:col>14</xdr:col>
      <xdr:colOff>85725</xdr:colOff>
      <xdr:row>3</xdr:row>
      <xdr:rowOff>485775</xdr:rowOff>
    </xdr:to>
    <xdr:sp macro="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9610725" y="6953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12</xdr:col>
      <xdr:colOff>114300</xdr:colOff>
      <xdr:row>3</xdr:row>
      <xdr:rowOff>657225</xdr:rowOff>
    </xdr:from>
    <xdr:to>
      <xdr:col>14</xdr:col>
      <xdr:colOff>85725</xdr:colOff>
      <xdr:row>4</xdr:row>
      <xdr:rowOff>0</xdr:rowOff>
    </xdr:to>
    <xdr:sp macro="" textlink="">
      <xdr:nvSpPr>
        <xdr:cNvPr id="18" name="Rectangle 17">
          <a:hlinkClick xmlns:r="http://schemas.openxmlformats.org/officeDocument/2006/relationships" r:id="rId3"/>
        </xdr:cNvPr>
        <xdr:cNvSpPr/>
      </xdr:nvSpPr>
      <xdr:spPr>
        <a:xfrm>
          <a:off x="9610725" y="12192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12</xdr:col>
      <xdr:colOff>114300</xdr:colOff>
      <xdr:row>4</xdr:row>
      <xdr:rowOff>38100</xdr:rowOff>
    </xdr:from>
    <xdr:to>
      <xdr:col>14</xdr:col>
      <xdr:colOff>85725</xdr:colOff>
      <xdr:row>5</xdr:row>
      <xdr:rowOff>85725</xdr:rowOff>
    </xdr:to>
    <xdr:sp macro="" textlink="">
      <xdr:nvSpPr>
        <xdr:cNvPr id="19" name="Rectangle 18">
          <a:hlinkClick xmlns:r="http://schemas.openxmlformats.org/officeDocument/2006/relationships" r:id="rId4"/>
        </xdr:cNvPr>
        <xdr:cNvSpPr/>
      </xdr:nvSpPr>
      <xdr:spPr>
        <a:xfrm>
          <a:off x="9610725" y="17335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12</xdr:col>
      <xdr:colOff>114300</xdr:colOff>
      <xdr:row>6</xdr:row>
      <xdr:rowOff>85725</xdr:rowOff>
    </xdr:from>
    <xdr:to>
      <xdr:col>14</xdr:col>
      <xdr:colOff>85725</xdr:colOff>
      <xdr:row>8</xdr:row>
      <xdr:rowOff>133350</xdr:rowOff>
    </xdr:to>
    <xdr:sp macro="" textlink="">
      <xdr:nvSpPr>
        <xdr:cNvPr id="20" name="Rectangle 19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9610725" y="2247900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12</xdr:col>
      <xdr:colOff>114300</xdr:colOff>
      <xdr:row>9</xdr:row>
      <xdr:rowOff>142875</xdr:rowOff>
    </xdr:from>
    <xdr:to>
      <xdr:col>14</xdr:col>
      <xdr:colOff>85725</xdr:colOff>
      <xdr:row>12</xdr:row>
      <xdr:rowOff>9525</xdr:rowOff>
    </xdr:to>
    <xdr:sp macro="" textlink="">
      <xdr:nvSpPr>
        <xdr:cNvPr id="21" name="Rectangle 20">
          <a:hlinkClick xmlns:r="http://schemas.openxmlformats.org/officeDocument/2006/relationships" r:id="rId6"/>
        </xdr:cNvPr>
        <xdr:cNvSpPr/>
      </xdr:nvSpPr>
      <xdr:spPr>
        <a:xfrm>
          <a:off x="9610725" y="27908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12</xdr:col>
      <xdr:colOff>114300</xdr:colOff>
      <xdr:row>13</xdr:row>
      <xdr:rowOff>0</xdr:rowOff>
    </xdr:from>
    <xdr:to>
      <xdr:col>14</xdr:col>
      <xdr:colOff>85725</xdr:colOff>
      <xdr:row>15</xdr:row>
      <xdr:rowOff>28575</xdr:rowOff>
    </xdr:to>
    <xdr:sp macro="" textlink="">
      <xdr:nvSpPr>
        <xdr:cNvPr id="22" name="Rectangle 21">
          <a:hlinkClick xmlns:r="http://schemas.openxmlformats.org/officeDocument/2006/relationships" r:id="rId7"/>
        </xdr:cNvPr>
        <xdr:cNvSpPr/>
      </xdr:nvSpPr>
      <xdr:spPr>
        <a:xfrm>
          <a:off x="9610725" y="329565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1</xdr:row>
      <xdr:rowOff>19050</xdr:rowOff>
    </xdr:from>
    <xdr:to>
      <xdr:col>11</xdr:col>
      <xdr:colOff>581025</xdr:colOff>
      <xdr:row>2</xdr:row>
      <xdr:rowOff>133350</xdr:rowOff>
    </xdr:to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10144125" y="18097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INFO</a:t>
          </a:r>
        </a:p>
      </xdr:txBody>
    </xdr:sp>
    <xdr:clientData fPrintsWithSheet="0"/>
  </xdr:twoCellAnchor>
  <xdr:twoCellAnchor editAs="absolute">
    <xdr:from>
      <xdr:col>10</xdr:col>
      <xdr:colOff>9525</xdr:colOff>
      <xdr:row>3</xdr:row>
      <xdr:rowOff>123825</xdr:rowOff>
    </xdr:from>
    <xdr:to>
      <xdr:col>11</xdr:col>
      <xdr:colOff>590550</xdr:colOff>
      <xdr:row>5</xdr:row>
      <xdr:rowOff>152400</xdr:rowOff>
    </xdr:to>
    <xdr:sp macro="" textlink="">
      <xdr:nvSpPr>
        <xdr:cNvPr id="10" name="Rectangle 9">
          <a:hlinkClick xmlns:r="http://schemas.openxmlformats.org/officeDocument/2006/relationships" r:id="rId2"/>
        </xdr:cNvPr>
        <xdr:cNvSpPr/>
      </xdr:nvSpPr>
      <xdr:spPr>
        <a:xfrm>
          <a:off x="10153650" y="6858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PATIENT  INFO</a:t>
          </a:r>
        </a:p>
      </xdr:txBody>
    </xdr:sp>
    <xdr:clientData fPrintsWithSheet="0"/>
  </xdr:twoCellAnchor>
  <xdr:twoCellAnchor editAs="absolute">
    <xdr:from>
      <xdr:col>10</xdr:col>
      <xdr:colOff>9525</xdr:colOff>
      <xdr:row>7</xdr:row>
      <xdr:rowOff>0</xdr:rowOff>
    </xdr:from>
    <xdr:to>
      <xdr:col>11</xdr:col>
      <xdr:colOff>590550</xdr:colOff>
      <xdr:row>9</xdr:row>
      <xdr:rowOff>28575</xdr:rowOff>
    </xdr:to>
    <xdr:sp macro="" textlink="">
      <xdr:nvSpPr>
        <xdr:cNvPr id="11" name="Rectangle 10">
          <a:hlinkClick xmlns:r="http://schemas.openxmlformats.org/officeDocument/2006/relationships" r:id="rId3"/>
        </xdr:cNvPr>
        <xdr:cNvSpPr/>
      </xdr:nvSpPr>
      <xdr:spPr>
        <a:xfrm>
          <a:off x="10153650" y="120967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TEAM INFO</a:t>
          </a:r>
        </a:p>
      </xdr:txBody>
    </xdr:sp>
    <xdr:clientData fPrintsWithSheet="0"/>
  </xdr:twoCellAnchor>
  <xdr:twoCellAnchor editAs="absolute">
    <xdr:from>
      <xdr:col>10</xdr:col>
      <xdr:colOff>9525</xdr:colOff>
      <xdr:row>10</xdr:row>
      <xdr:rowOff>28575</xdr:rowOff>
    </xdr:from>
    <xdr:to>
      <xdr:col>11</xdr:col>
      <xdr:colOff>590550</xdr:colOff>
      <xdr:row>12</xdr:row>
      <xdr:rowOff>57150</xdr:rowOff>
    </xdr:to>
    <xdr:sp macro="" textlink="">
      <xdr:nvSpPr>
        <xdr:cNvPr id="12" name="Rectangle 11">
          <a:hlinkClick xmlns:r="http://schemas.openxmlformats.org/officeDocument/2006/relationships" r:id="rId4"/>
        </xdr:cNvPr>
        <xdr:cNvSpPr/>
      </xdr:nvSpPr>
      <xdr:spPr>
        <a:xfrm>
          <a:off x="10153650" y="17240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EVENT TIMELINE</a:t>
          </a:r>
        </a:p>
      </xdr:txBody>
    </xdr:sp>
    <xdr:clientData fPrintsWithSheet="0"/>
  </xdr:twoCellAnchor>
  <xdr:twoCellAnchor editAs="absolute">
    <xdr:from>
      <xdr:col>10</xdr:col>
      <xdr:colOff>9525</xdr:colOff>
      <xdr:row>13</xdr:row>
      <xdr:rowOff>57150</xdr:rowOff>
    </xdr:from>
    <xdr:to>
      <xdr:col>11</xdr:col>
      <xdr:colOff>590550</xdr:colOff>
      <xdr:row>15</xdr:row>
      <xdr:rowOff>104775</xdr:rowOff>
    </xdr:to>
    <xdr:sp macro="" textlink="">
      <xdr:nvSpPr>
        <xdr:cNvPr id="13" name="Rectangle 12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0153650" y="2238375"/>
          <a:ext cx="1190625" cy="37147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ACTION PLAN</a:t>
          </a:r>
        </a:p>
      </xdr:txBody>
    </xdr:sp>
    <xdr:clientData fPrintsWithSheet="0"/>
  </xdr:twoCellAnchor>
  <xdr:twoCellAnchor editAs="absolute">
    <xdr:from>
      <xdr:col>10</xdr:col>
      <xdr:colOff>9525</xdr:colOff>
      <xdr:row>16</xdr:row>
      <xdr:rowOff>114300</xdr:rowOff>
    </xdr:from>
    <xdr:to>
      <xdr:col>11</xdr:col>
      <xdr:colOff>590550</xdr:colOff>
      <xdr:row>18</xdr:row>
      <xdr:rowOff>142875</xdr:rowOff>
    </xdr:to>
    <xdr:sp macro="" textlink="">
      <xdr:nvSpPr>
        <xdr:cNvPr id="14" name="Rectangle 13">
          <a:hlinkClick xmlns:r="http://schemas.openxmlformats.org/officeDocument/2006/relationships" r:id="rId6"/>
        </xdr:cNvPr>
        <xdr:cNvSpPr/>
      </xdr:nvSpPr>
      <xdr:spPr>
        <a:xfrm>
          <a:off x="10153650" y="2781300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RCA DOCUMENT</a:t>
          </a:r>
        </a:p>
      </xdr:txBody>
    </xdr:sp>
    <xdr:clientData fPrintsWithSheet="0"/>
  </xdr:twoCellAnchor>
  <xdr:twoCellAnchor editAs="absolute">
    <xdr:from>
      <xdr:col>10</xdr:col>
      <xdr:colOff>9525</xdr:colOff>
      <xdr:row>19</xdr:row>
      <xdr:rowOff>133350</xdr:rowOff>
    </xdr:from>
    <xdr:to>
      <xdr:col>11</xdr:col>
      <xdr:colOff>590550</xdr:colOff>
      <xdr:row>22</xdr:row>
      <xdr:rowOff>0</xdr:rowOff>
    </xdr:to>
    <xdr:sp macro="" textlink="">
      <xdr:nvSpPr>
        <xdr:cNvPr id="15" name="Rectangle 14">
          <a:hlinkClick xmlns:r="http://schemas.openxmlformats.org/officeDocument/2006/relationships" r:id="rId7"/>
        </xdr:cNvPr>
        <xdr:cNvSpPr/>
      </xdr:nvSpPr>
      <xdr:spPr>
        <a:xfrm>
          <a:off x="10153650" y="3286125"/>
          <a:ext cx="1190625" cy="3524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lt1"/>
              </a:solidFill>
              <a:latin typeface="+mn-lt"/>
              <a:ea typeface="+mn-ea"/>
              <a:cs typeface="+mn-cs"/>
            </a:rPr>
            <a:t>DATA</a:t>
          </a:r>
          <a:r>
            <a:rPr lang="en-US" sz="800" baseline="0">
              <a:solidFill>
                <a:schemeClr val="lt1"/>
              </a:solidFill>
              <a:latin typeface="+mn-lt"/>
              <a:ea typeface="+mn-ea"/>
              <a:cs typeface="+mn-cs"/>
            </a:rPr>
            <a:t> DICTIONARY  (FOR REFERENCEONLY)</a:t>
          </a:r>
          <a:endParaRPr lang="en-US" sz="8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absolute">
    <xdr:from>
      <xdr:col>10</xdr:col>
      <xdr:colOff>0</xdr:colOff>
      <xdr:row>23</xdr:row>
      <xdr:rowOff>0</xdr:rowOff>
    </xdr:from>
    <xdr:to>
      <xdr:col>11</xdr:col>
      <xdr:colOff>581025</xdr:colOff>
      <xdr:row>25</xdr:row>
      <xdr:rowOff>28575</xdr:rowOff>
    </xdr:to>
    <xdr:sp macro="[0]!PrintRCA" textlink="">
      <xdr:nvSpPr>
        <xdr:cNvPr id="23" name="Rectangle 22"/>
        <xdr:cNvSpPr/>
      </xdr:nvSpPr>
      <xdr:spPr>
        <a:xfrm>
          <a:off x="10144125" y="3800475"/>
          <a:ext cx="1190625" cy="352425"/>
        </a:xfrm>
        <a:prstGeom prst="rect">
          <a:avLst/>
        </a:prstGeom>
        <a:solidFill>
          <a:srgbClr val="FFCC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chemeClr val="bg2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PRINT THIS PAGE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000000"/>
      </a:dk2>
      <a:lt2>
        <a:srgbClr val="000000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42"/>
  <sheetViews>
    <sheetView tabSelected="1" workbookViewId="0">
      <selection activeCell="B6" sqref="B6"/>
    </sheetView>
  </sheetViews>
  <sheetFormatPr defaultRowHeight="15" x14ac:dyDescent="0.25"/>
  <cols>
    <col min="1" max="1" width="9.140625" style="173"/>
    <col min="2" max="2" width="91.7109375" style="172" customWidth="1"/>
    <col min="3" max="29" width="9.140625" style="173"/>
    <col min="30" max="16384" width="9.140625" style="176"/>
  </cols>
  <sheetData>
    <row r="1" spans="2:2" s="173" customFormat="1" x14ac:dyDescent="0.25">
      <c r="B1" s="174"/>
    </row>
    <row r="2" spans="2:2" s="173" customFormat="1" x14ac:dyDescent="0.25">
      <c r="B2" s="174"/>
    </row>
    <row r="3" spans="2:2" s="173" customFormat="1" x14ac:dyDescent="0.25">
      <c r="B3" s="174"/>
    </row>
    <row r="4" spans="2:2" s="173" customFormat="1" x14ac:dyDescent="0.25">
      <c r="B4" s="174"/>
    </row>
    <row r="5" spans="2:2" s="173" customFormat="1" x14ac:dyDescent="0.25">
      <c r="B5" s="174"/>
    </row>
    <row r="6" spans="2:2" ht="60" x14ac:dyDescent="0.25">
      <c r="B6" s="175" t="s">
        <v>257</v>
      </c>
    </row>
    <row r="7" spans="2:2" x14ac:dyDescent="0.25">
      <c r="B7" s="177"/>
    </row>
    <row r="8" spans="2:2" ht="15.75" x14ac:dyDescent="0.25">
      <c r="B8" s="178" t="s">
        <v>241</v>
      </c>
    </row>
    <row r="9" spans="2:2" x14ac:dyDescent="0.25">
      <c r="B9" s="177" t="s">
        <v>238</v>
      </c>
    </row>
    <row r="10" spans="2:2" x14ac:dyDescent="0.25">
      <c r="B10" s="177" t="s">
        <v>242</v>
      </c>
    </row>
    <row r="11" spans="2:2" x14ac:dyDescent="0.25">
      <c r="B11" s="177" t="s">
        <v>239</v>
      </c>
    </row>
    <row r="12" spans="2:2" x14ac:dyDescent="0.25">
      <c r="B12" s="177" t="s">
        <v>240</v>
      </c>
    </row>
    <row r="13" spans="2:2" x14ac:dyDescent="0.25">
      <c r="B13" s="179"/>
    </row>
    <row r="14" spans="2:2" s="173" customFormat="1" x14ac:dyDescent="0.25">
      <c r="B14" s="174"/>
    </row>
    <row r="15" spans="2:2" s="173" customFormat="1" x14ac:dyDescent="0.25">
      <c r="B15" s="174"/>
    </row>
    <row r="16" spans="2:2" s="173" customFormat="1" x14ac:dyDescent="0.25">
      <c r="B16" s="174"/>
    </row>
    <row r="17" spans="2:2" s="173" customFormat="1" x14ac:dyDescent="0.25">
      <c r="B17" s="174"/>
    </row>
    <row r="18" spans="2:2" s="173" customFormat="1" x14ac:dyDescent="0.25">
      <c r="B18" s="174"/>
    </row>
    <row r="19" spans="2:2" s="173" customFormat="1" x14ac:dyDescent="0.25">
      <c r="B19" s="174"/>
    </row>
    <row r="20" spans="2:2" s="173" customFormat="1" x14ac:dyDescent="0.25">
      <c r="B20" s="174"/>
    </row>
    <row r="21" spans="2:2" s="173" customFormat="1" x14ac:dyDescent="0.25">
      <c r="B21" s="174"/>
    </row>
    <row r="22" spans="2:2" s="173" customFormat="1" x14ac:dyDescent="0.25">
      <c r="B22" s="174"/>
    </row>
    <row r="23" spans="2:2" s="173" customFormat="1" x14ac:dyDescent="0.25">
      <c r="B23" s="174"/>
    </row>
    <row r="24" spans="2:2" s="173" customFormat="1" x14ac:dyDescent="0.25">
      <c r="B24" s="174"/>
    </row>
    <row r="25" spans="2:2" s="173" customFormat="1" x14ac:dyDescent="0.25">
      <c r="B25" s="174"/>
    </row>
    <row r="26" spans="2:2" s="173" customFormat="1" x14ac:dyDescent="0.25">
      <c r="B26" s="174"/>
    </row>
    <row r="27" spans="2:2" s="173" customFormat="1" x14ac:dyDescent="0.25">
      <c r="B27" s="174"/>
    </row>
    <row r="28" spans="2:2" s="173" customFormat="1" x14ac:dyDescent="0.25">
      <c r="B28" s="174"/>
    </row>
    <row r="29" spans="2:2" s="173" customFormat="1" x14ac:dyDescent="0.25">
      <c r="B29" s="174"/>
    </row>
    <row r="30" spans="2:2" s="173" customFormat="1" x14ac:dyDescent="0.25">
      <c r="B30" s="174"/>
    </row>
    <row r="31" spans="2:2" s="173" customFormat="1" x14ac:dyDescent="0.25">
      <c r="B31" s="174"/>
    </row>
    <row r="32" spans="2:2" s="173" customFormat="1" x14ac:dyDescent="0.25">
      <c r="B32" s="174"/>
    </row>
    <row r="33" spans="2:2" s="173" customFormat="1" x14ac:dyDescent="0.25">
      <c r="B33" s="174"/>
    </row>
    <row r="34" spans="2:2" s="173" customFormat="1" x14ac:dyDescent="0.25">
      <c r="B34" s="174"/>
    </row>
    <row r="35" spans="2:2" s="173" customFormat="1" x14ac:dyDescent="0.25">
      <c r="B35" s="174"/>
    </row>
    <row r="36" spans="2:2" s="173" customFormat="1" x14ac:dyDescent="0.25">
      <c r="B36" s="174"/>
    </row>
    <row r="37" spans="2:2" s="173" customFormat="1" x14ac:dyDescent="0.25">
      <c r="B37" s="174"/>
    </row>
    <row r="38" spans="2:2" s="173" customFormat="1" x14ac:dyDescent="0.25">
      <c r="B38" s="174"/>
    </row>
    <row r="39" spans="2:2" s="173" customFormat="1" x14ac:dyDescent="0.25">
      <c r="B39" s="174"/>
    </row>
    <row r="40" spans="2:2" s="173" customFormat="1" x14ac:dyDescent="0.25">
      <c r="B40" s="174"/>
    </row>
    <row r="41" spans="2:2" s="173" customFormat="1" x14ac:dyDescent="0.25">
      <c r="B41" s="174"/>
    </row>
    <row r="42" spans="2:2" s="173" customFormat="1" x14ac:dyDescent="0.25">
      <c r="B42" s="174"/>
    </row>
  </sheetData>
  <sheetProtection password="CCD6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workbookViewId="0">
      <selection activeCell="E5" sqref="E5"/>
    </sheetView>
  </sheetViews>
  <sheetFormatPr defaultRowHeight="12.75" x14ac:dyDescent="0.2"/>
  <cols>
    <col min="1" max="1" width="3.28515625" style="4" customWidth="1"/>
    <col min="2" max="2" width="11.7109375" style="4" customWidth="1"/>
    <col min="3" max="3" width="16" style="4" customWidth="1"/>
    <col min="4" max="4" width="1.140625" style="4" customWidth="1"/>
    <col min="5" max="5" width="36.85546875" style="4" customWidth="1"/>
    <col min="6" max="7" width="15" style="4" customWidth="1"/>
    <col min="8" max="8" width="37.5703125" style="4" customWidth="1"/>
    <col min="9" max="10" width="15" style="4" customWidth="1"/>
    <col min="11" max="11" width="31.5703125" style="4" customWidth="1"/>
    <col min="12" max="24" width="9.140625" style="4"/>
    <col min="25" max="16384" width="9.140625" style="2"/>
  </cols>
  <sheetData>
    <row r="1" spans="1:24" ht="18.75" x14ac:dyDescent="0.3">
      <c r="A1" s="77" t="s">
        <v>189</v>
      </c>
      <c r="H1" s="33" t="str">
        <f>UPPER('1. RCA INFO'!E5)</f>
        <v/>
      </c>
    </row>
    <row r="2" spans="1:24" x14ac:dyDescent="0.2">
      <c r="A2" s="15" t="s">
        <v>229</v>
      </c>
      <c r="H2" s="34" t="str">
        <f>UPPER(IF(CONCATENATE('2. PATIENT'!B7,", ",'2. PATIENT'!B5)=", ","",CONCATENATE('2. PATIENT'!B5,", ",'2. PATIENT'!B7)))</f>
        <v/>
      </c>
    </row>
    <row r="3" spans="1:24" x14ac:dyDescent="0.2">
      <c r="H3" s="34" t="str">
        <f>UPPER(CONCATENATE("Age: ",'2. PATIENT'!F9," - Gender: ",'2. PATIENT'!F11))</f>
        <v xml:space="preserve">AGE:  - GENDER: </v>
      </c>
    </row>
    <row r="4" spans="1:24" x14ac:dyDescent="0.2">
      <c r="C4" s="13"/>
      <c r="D4" s="13"/>
      <c r="E4" s="13"/>
    </row>
    <row r="5" spans="1:24" x14ac:dyDescent="0.2">
      <c r="A5" s="62" t="s">
        <v>0</v>
      </c>
      <c r="B5" s="62"/>
      <c r="C5" s="62"/>
      <c r="D5" s="13"/>
      <c r="E5" s="159"/>
      <c r="F5" s="82"/>
    </row>
    <row r="6" spans="1:24" s="20" customFormat="1" ht="8.25" x14ac:dyDescent="0.15">
      <c r="A6" s="72"/>
      <c r="B6" s="72"/>
      <c r="C6" s="72"/>
      <c r="D6" s="19"/>
      <c r="E6" s="7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2">
      <c r="A7" s="62" t="s">
        <v>1</v>
      </c>
      <c r="B7" s="62"/>
      <c r="C7" s="62"/>
      <c r="E7" s="159"/>
      <c r="F7" s="13"/>
    </row>
    <row r="8" spans="1:24" s="20" customFormat="1" ht="8.25" x14ac:dyDescent="0.15">
      <c r="A8" s="72"/>
      <c r="B8" s="72"/>
      <c r="C8" s="72"/>
      <c r="D8" s="18"/>
      <c r="E8" s="75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">
      <c r="A9" s="62" t="s">
        <v>2</v>
      </c>
      <c r="B9" s="62"/>
      <c r="C9" s="62"/>
      <c r="E9" s="158"/>
      <c r="F9" s="17"/>
      <c r="G9" s="61"/>
    </row>
    <row r="10" spans="1:24" s="20" customFormat="1" ht="8.25" x14ac:dyDescent="0.15">
      <c r="A10" s="72"/>
      <c r="B10" s="72"/>
      <c r="C10" s="72"/>
      <c r="D10" s="18"/>
      <c r="E10" s="74"/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x14ac:dyDescent="0.2">
      <c r="A11" s="62" t="s">
        <v>224</v>
      </c>
      <c r="B11" s="62"/>
      <c r="C11" s="62"/>
      <c r="E11" s="158"/>
      <c r="F11" s="88"/>
      <c r="G11" s="88" t="s">
        <v>227</v>
      </c>
    </row>
    <row r="12" spans="1:24" s="20" customFormat="1" ht="8.25" x14ac:dyDescent="0.15">
      <c r="A12" s="72"/>
      <c r="B12" s="72"/>
      <c r="C12" s="72"/>
      <c r="D12" s="18"/>
      <c r="E12" s="7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x14ac:dyDescent="0.2">
      <c r="A13" s="62" t="s">
        <v>230</v>
      </c>
      <c r="B13" s="72"/>
      <c r="C13" s="72"/>
      <c r="D13" s="18"/>
      <c r="E13" s="158"/>
      <c r="F13" s="88"/>
      <c r="G13" s="18"/>
      <c r="H13" s="18"/>
      <c r="I13" s="18"/>
      <c r="J13" s="18"/>
      <c r="K13" s="18"/>
    </row>
    <row r="14" spans="1:24" x14ac:dyDescent="0.2">
      <c r="A14" s="72"/>
      <c r="B14" s="72"/>
      <c r="C14" s="72"/>
      <c r="D14" s="18"/>
      <c r="E14" s="72"/>
      <c r="F14" s="18"/>
      <c r="G14" s="18"/>
      <c r="H14" s="18"/>
      <c r="I14" s="18"/>
      <c r="J14" s="18"/>
      <c r="K14" s="18"/>
    </row>
    <row r="15" spans="1:24" ht="25.5" customHeight="1" x14ac:dyDescent="0.2">
      <c r="A15" s="73" t="s">
        <v>3</v>
      </c>
      <c r="B15" s="62"/>
      <c r="C15" s="62"/>
      <c r="E15" s="116"/>
      <c r="F15" s="89"/>
      <c r="G15" s="61"/>
      <c r="H15" s="81"/>
    </row>
    <row r="16" spans="1:24" ht="25.5" customHeight="1" x14ac:dyDescent="0.2">
      <c r="A16" s="62"/>
      <c r="B16" s="62"/>
      <c r="C16" s="62"/>
      <c r="E16" s="117"/>
    </row>
    <row r="17" spans="1:24" ht="13.5" customHeight="1" x14ac:dyDescent="0.2">
      <c r="A17" s="62"/>
      <c r="B17" s="62"/>
      <c r="C17" s="62"/>
      <c r="E17" s="62"/>
    </row>
    <row r="18" spans="1:24" s="20" customFormat="1" x14ac:dyDescent="0.2">
      <c r="A18" s="68" t="s">
        <v>190</v>
      </c>
      <c r="B18" s="62"/>
      <c r="C18" s="62"/>
      <c r="D18" s="4"/>
      <c r="E18" s="62"/>
      <c r="F18" s="4"/>
      <c r="G18" s="4"/>
      <c r="H18" s="4"/>
      <c r="I18" s="4"/>
      <c r="J18" s="4"/>
      <c r="K18" s="4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2">
      <c r="A19" s="84" t="s">
        <v>4</v>
      </c>
      <c r="B19" s="84"/>
      <c r="C19" s="62"/>
      <c r="E19" s="118"/>
      <c r="F19" s="90"/>
    </row>
    <row r="20" spans="1:24" s="20" customFormat="1" ht="8.25" x14ac:dyDescent="0.15">
      <c r="A20" s="85"/>
      <c r="B20" s="85"/>
      <c r="C20" s="72"/>
      <c r="D20" s="18"/>
      <c r="E20" s="7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x14ac:dyDescent="0.2">
      <c r="A21" s="84" t="s">
        <v>5</v>
      </c>
      <c r="B21" s="84"/>
      <c r="C21" s="62"/>
      <c r="E21" s="119"/>
      <c r="F21" s="83"/>
    </row>
    <row r="22" spans="1:24" x14ac:dyDescent="0.2">
      <c r="A22" s="85"/>
      <c r="B22" s="85"/>
      <c r="C22" s="72"/>
      <c r="D22" s="18"/>
      <c r="E22" s="72"/>
      <c r="F22" s="18"/>
      <c r="G22" s="18"/>
      <c r="H22" s="18"/>
      <c r="I22" s="18"/>
      <c r="J22" s="18"/>
      <c r="K22" s="18"/>
    </row>
    <row r="23" spans="1:24" x14ac:dyDescent="0.2">
      <c r="A23" s="84" t="s">
        <v>6</v>
      </c>
      <c r="B23" s="84"/>
      <c r="C23" s="62"/>
      <c r="E23" s="119"/>
      <c r="F23" s="83"/>
    </row>
    <row r="24" spans="1:24" x14ac:dyDescent="0.2">
      <c r="A24" s="62"/>
      <c r="B24" s="62"/>
      <c r="C24" s="62"/>
    </row>
  </sheetData>
  <sheetProtection password="CCD6" sheet="1" objects="1" scenarios="1" selectLockedCells="1"/>
  <dataValidations count="3">
    <dataValidation type="list" allowBlank="1" showInputMessage="1" showErrorMessage="1" sqref="E20">
      <formula1>NQF_SRE</formula1>
    </dataValidation>
    <dataValidation type="list" allowBlank="1" showInputMessage="1" showErrorMessage="1" sqref="E21:E22">
      <formula1>TJC</formula1>
    </dataValidation>
    <dataValidation type="list" allowBlank="1" showInputMessage="1" sqref="E19">
      <formula1>NQF_SRE</formula1>
    </dataValidation>
  </dataValidations>
  <pageMargins left="0.7" right="0.7" top="0.5" bottom="0.5" header="0.3" footer="0.3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7"/>
  <sheetViews>
    <sheetView workbookViewId="0">
      <selection activeCell="B5" sqref="B5"/>
    </sheetView>
  </sheetViews>
  <sheetFormatPr defaultRowHeight="12.75" x14ac:dyDescent="0.2"/>
  <cols>
    <col min="1" max="1" width="29.42578125" style="4" customWidth="1"/>
    <col min="2" max="2" width="25.7109375" style="5" customWidth="1"/>
    <col min="3" max="3" width="1.85546875" style="4" customWidth="1"/>
    <col min="4" max="4" width="25.7109375" style="4" customWidth="1"/>
    <col min="5" max="5" width="1.5703125" style="4" customWidth="1"/>
    <col min="6" max="6" width="25.7109375" style="4" customWidth="1"/>
    <col min="7" max="7" width="1.7109375" style="4" customWidth="1"/>
    <col min="8" max="8" width="24.85546875" style="4" customWidth="1"/>
    <col min="9" max="17" width="9.140625" style="4"/>
    <col min="18" max="16384" width="9.140625" style="2"/>
  </cols>
  <sheetData>
    <row r="1" spans="1:8" ht="18.75" x14ac:dyDescent="0.3">
      <c r="A1" s="77" t="s">
        <v>167</v>
      </c>
      <c r="H1" s="70" t="str">
        <f>UPPER('1. RCA INFO'!E5)</f>
        <v/>
      </c>
    </row>
    <row r="2" spans="1:8" x14ac:dyDescent="0.2">
      <c r="A2" s="15" t="s">
        <v>234</v>
      </c>
      <c r="H2" s="71" t="str">
        <f>UPPER(IF(CONCATENATE('2. PATIENT'!B7,", ",'2. PATIENT'!B5)=", ","",CONCATENATE('2. PATIENT'!B5,", ",'2. PATIENT'!B7)))</f>
        <v/>
      </c>
    </row>
    <row r="3" spans="1:8" x14ac:dyDescent="0.2">
      <c r="A3" s="14"/>
      <c r="H3" s="71" t="str">
        <f>UPPER(CONCATENATE("Age: ",'2. PATIENT'!F9," - Gender: ",'2. PATIENT'!F11))</f>
        <v xml:space="preserve">AGE:  - GENDER: </v>
      </c>
    </row>
    <row r="4" spans="1:8" x14ac:dyDescent="0.2">
      <c r="H4" s="34"/>
    </row>
    <row r="5" spans="1:8" x14ac:dyDescent="0.2">
      <c r="A5" s="63" t="s">
        <v>194</v>
      </c>
      <c r="B5" s="149"/>
      <c r="C5" s="81"/>
      <c r="D5" s="91" t="s">
        <v>7</v>
      </c>
      <c r="E5" s="62"/>
      <c r="F5" s="149"/>
      <c r="G5" s="81"/>
      <c r="H5" s="81"/>
    </row>
    <row r="6" spans="1:8" x14ac:dyDescent="0.2">
      <c r="A6" s="63" t="s">
        <v>231</v>
      </c>
      <c r="B6" s="149"/>
      <c r="C6" s="81"/>
      <c r="D6" s="91"/>
      <c r="E6" s="62"/>
      <c r="F6" s="150"/>
      <c r="G6" s="81"/>
      <c r="H6" s="81"/>
    </row>
    <row r="7" spans="1:8" x14ac:dyDescent="0.2">
      <c r="A7" s="63" t="s">
        <v>233</v>
      </c>
      <c r="B7" s="149"/>
      <c r="C7" s="81"/>
      <c r="D7" s="91" t="s">
        <v>145</v>
      </c>
      <c r="E7" s="62"/>
      <c r="F7" s="151"/>
      <c r="G7" s="87"/>
      <c r="H7" s="81"/>
    </row>
    <row r="8" spans="1:8" x14ac:dyDescent="0.2">
      <c r="A8" s="63"/>
      <c r="B8" s="150"/>
      <c r="C8" s="62"/>
      <c r="D8" s="91"/>
      <c r="E8" s="62"/>
      <c r="F8" s="150"/>
      <c r="G8" s="81"/>
      <c r="H8" s="81"/>
    </row>
    <row r="9" spans="1:8" x14ac:dyDescent="0.2">
      <c r="A9" s="63" t="s">
        <v>10</v>
      </c>
      <c r="B9" s="149"/>
      <c r="C9" s="62"/>
      <c r="D9" s="91" t="s">
        <v>8</v>
      </c>
      <c r="E9" s="62"/>
      <c r="F9" s="152"/>
      <c r="H9" s="81"/>
    </row>
    <row r="10" spans="1:8" x14ac:dyDescent="0.2">
      <c r="A10" s="63" t="s">
        <v>135</v>
      </c>
      <c r="B10" s="149"/>
      <c r="C10" s="62"/>
      <c r="D10" s="91"/>
      <c r="E10" s="62"/>
      <c r="F10" s="150"/>
      <c r="G10" s="62"/>
      <c r="H10" s="62"/>
    </row>
    <row r="11" spans="1:8" x14ac:dyDescent="0.2">
      <c r="A11" s="63"/>
      <c r="B11" s="150"/>
      <c r="C11" s="62"/>
      <c r="D11" s="91" t="s">
        <v>9</v>
      </c>
      <c r="E11" s="62"/>
      <c r="F11" s="149"/>
      <c r="G11" s="81"/>
      <c r="H11" s="62"/>
    </row>
    <row r="12" spans="1:8" x14ac:dyDescent="0.2">
      <c r="A12" s="63" t="s">
        <v>136</v>
      </c>
      <c r="B12" s="149"/>
      <c r="C12" s="62"/>
      <c r="D12" s="92"/>
      <c r="F12" s="153"/>
    </row>
    <row r="13" spans="1:8" x14ac:dyDescent="0.2">
      <c r="A13" s="63" t="s">
        <v>137</v>
      </c>
      <c r="B13" s="149"/>
      <c r="C13" s="62"/>
      <c r="D13" s="91" t="s">
        <v>232</v>
      </c>
      <c r="F13" s="149"/>
      <c r="G13" s="81"/>
    </row>
    <row r="14" spans="1:8" x14ac:dyDescent="0.2">
      <c r="A14" s="63" t="s">
        <v>138</v>
      </c>
      <c r="B14" s="149"/>
      <c r="C14" s="62"/>
      <c r="D14" s="91"/>
      <c r="E14" s="62"/>
      <c r="F14" s="150"/>
      <c r="G14" s="62"/>
      <c r="H14" s="62"/>
    </row>
    <row r="15" spans="1:8" x14ac:dyDescent="0.2">
      <c r="A15" s="63"/>
      <c r="B15" s="150"/>
      <c r="C15" s="62"/>
      <c r="D15" s="157" t="s">
        <v>267</v>
      </c>
      <c r="F15" s="149"/>
      <c r="G15" s="62"/>
      <c r="H15" s="62"/>
    </row>
    <row r="16" spans="1:8" x14ac:dyDescent="0.2">
      <c r="A16" s="63" t="s">
        <v>139</v>
      </c>
      <c r="B16" s="149"/>
      <c r="C16" s="62"/>
      <c r="D16" s="91"/>
      <c r="E16" s="62"/>
      <c r="F16" s="150"/>
      <c r="G16" s="62"/>
      <c r="H16" s="62"/>
    </row>
    <row r="17" spans="1:8" x14ac:dyDescent="0.2">
      <c r="A17" s="63" t="s">
        <v>140</v>
      </c>
      <c r="B17" s="149"/>
      <c r="C17" s="62"/>
      <c r="D17" s="91" t="s">
        <v>142</v>
      </c>
      <c r="E17" s="62"/>
      <c r="F17" s="149"/>
      <c r="G17" s="62"/>
      <c r="H17" s="62"/>
    </row>
    <row r="18" spans="1:8" x14ac:dyDescent="0.2">
      <c r="A18" s="69"/>
      <c r="B18" s="150"/>
      <c r="C18" s="62"/>
      <c r="D18" s="91" t="s">
        <v>143</v>
      </c>
      <c r="E18" s="62"/>
      <c r="F18" s="149"/>
      <c r="G18" s="62"/>
      <c r="H18" s="62"/>
    </row>
    <row r="19" spans="1:8" x14ac:dyDescent="0.2">
      <c r="A19" s="91" t="s">
        <v>141</v>
      </c>
      <c r="B19" s="149"/>
      <c r="D19" s="91" t="s">
        <v>144</v>
      </c>
      <c r="E19" s="62"/>
      <c r="F19" s="149"/>
      <c r="G19" s="62"/>
      <c r="H19" s="62"/>
    </row>
    <row r="20" spans="1:8" ht="13.5" thickBot="1" x14ac:dyDescent="0.25">
      <c r="B20" s="65"/>
      <c r="C20" s="62"/>
      <c r="D20" s="62"/>
      <c r="E20" s="62"/>
      <c r="F20" s="62"/>
      <c r="G20" s="62"/>
      <c r="H20" s="62"/>
    </row>
    <row r="21" spans="1:8" x14ac:dyDescent="0.2">
      <c r="A21" s="93" t="s">
        <v>269</v>
      </c>
      <c r="B21" s="94"/>
      <c r="C21" s="95"/>
      <c r="D21" s="95"/>
      <c r="E21" s="95"/>
      <c r="F21" s="95"/>
      <c r="G21" s="95"/>
      <c r="H21" s="95"/>
    </row>
    <row r="22" spans="1:8" x14ac:dyDescent="0.2">
      <c r="B22" s="66" t="s">
        <v>184</v>
      </c>
      <c r="C22" s="67"/>
      <c r="D22" s="67" t="s">
        <v>185</v>
      </c>
      <c r="E22" s="67"/>
      <c r="F22" s="67" t="s">
        <v>186</v>
      </c>
      <c r="G22" s="68"/>
      <c r="H22" s="67" t="s">
        <v>187</v>
      </c>
    </row>
    <row r="23" spans="1:8" x14ac:dyDescent="0.2">
      <c r="A23" s="63" t="s">
        <v>11</v>
      </c>
      <c r="B23" s="149"/>
      <c r="C23" s="154"/>
      <c r="D23" s="149"/>
      <c r="E23" s="154"/>
      <c r="F23" s="149"/>
      <c r="G23" s="154"/>
      <c r="H23" s="149"/>
    </row>
    <row r="24" spans="1:8" s="22" customFormat="1" ht="8.25" x14ac:dyDescent="0.15">
      <c r="A24" s="64"/>
      <c r="B24" s="155"/>
      <c r="C24" s="156"/>
      <c r="D24" s="155"/>
      <c r="E24" s="156"/>
      <c r="F24" s="155"/>
      <c r="G24" s="156"/>
      <c r="H24" s="155"/>
    </row>
    <row r="25" spans="1:8" x14ac:dyDescent="0.2">
      <c r="A25" s="63" t="s">
        <v>12</v>
      </c>
      <c r="B25" s="149"/>
      <c r="C25" s="154"/>
      <c r="D25" s="149"/>
      <c r="E25" s="154"/>
      <c r="F25" s="149"/>
      <c r="G25" s="154"/>
      <c r="H25" s="149"/>
    </row>
    <row r="26" spans="1:8" s="22" customFormat="1" ht="8.25" x14ac:dyDescent="0.15">
      <c r="A26" s="64"/>
      <c r="B26" s="155"/>
      <c r="C26" s="156"/>
      <c r="D26" s="155"/>
      <c r="E26" s="156"/>
      <c r="F26" s="155"/>
      <c r="G26" s="156"/>
      <c r="H26" s="155"/>
    </row>
    <row r="27" spans="1:8" x14ac:dyDescent="0.2">
      <c r="A27" s="63" t="s">
        <v>13</v>
      </c>
      <c r="B27" s="149"/>
      <c r="C27" s="154"/>
      <c r="D27" s="149"/>
      <c r="E27" s="154"/>
      <c r="F27" s="149"/>
      <c r="G27" s="154"/>
      <c r="H27" s="149"/>
    </row>
    <row r="28" spans="1:8" s="22" customFormat="1" ht="8.25" x14ac:dyDescent="0.15">
      <c r="A28" s="64"/>
      <c r="B28" s="155"/>
      <c r="C28" s="156"/>
      <c r="D28" s="155"/>
      <c r="E28" s="156"/>
      <c r="F28" s="155"/>
      <c r="G28" s="156"/>
      <c r="H28" s="155"/>
    </row>
    <row r="29" spans="1:8" x14ac:dyDescent="0.2">
      <c r="A29" s="63" t="s">
        <v>14</v>
      </c>
      <c r="B29" s="149"/>
      <c r="C29" s="154"/>
      <c r="D29" s="149"/>
      <c r="E29" s="154"/>
      <c r="F29" s="149"/>
      <c r="G29" s="154"/>
      <c r="H29" s="149"/>
    </row>
    <row r="30" spans="1:8" s="22" customFormat="1" ht="8.25" x14ac:dyDescent="0.15">
      <c r="A30" s="64"/>
      <c r="B30" s="155"/>
      <c r="C30" s="156"/>
      <c r="D30" s="155"/>
      <c r="E30" s="156"/>
      <c r="F30" s="155"/>
      <c r="G30" s="156"/>
      <c r="H30" s="155"/>
    </row>
    <row r="31" spans="1:8" x14ac:dyDescent="0.2">
      <c r="A31" s="63" t="s">
        <v>15</v>
      </c>
      <c r="B31" s="151"/>
      <c r="C31" s="154"/>
      <c r="D31" s="151"/>
      <c r="E31" s="154"/>
      <c r="F31" s="151"/>
      <c r="G31" s="154"/>
      <c r="H31" s="151"/>
    </row>
    <row r="32" spans="1:8" s="22" customFormat="1" ht="8.25" x14ac:dyDescent="0.15">
      <c r="A32" s="64"/>
      <c r="B32" s="155"/>
      <c r="C32" s="156"/>
      <c r="D32" s="155"/>
      <c r="E32" s="156"/>
      <c r="F32" s="155"/>
      <c r="G32" s="156"/>
      <c r="H32" s="155"/>
    </row>
    <row r="33" spans="1:8" x14ac:dyDescent="0.2">
      <c r="A33" s="63" t="s">
        <v>16</v>
      </c>
      <c r="B33" s="151"/>
      <c r="C33" s="154"/>
      <c r="D33" s="151"/>
      <c r="E33" s="154"/>
      <c r="F33" s="151"/>
      <c r="G33" s="154"/>
      <c r="H33" s="151"/>
    </row>
    <row r="34" spans="1:8" s="22" customFormat="1" ht="8.25" x14ac:dyDescent="0.15">
      <c r="A34" s="64"/>
      <c r="B34" s="155"/>
      <c r="C34" s="156"/>
      <c r="D34" s="155"/>
      <c r="E34" s="156"/>
      <c r="F34" s="155"/>
      <c r="G34" s="156"/>
      <c r="H34" s="155"/>
    </row>
    <row r="35" spans="1:8" x14ac:dyDescent="0.2">
      <c r="A35" s="63" t="s">
        <v>17</v>
      </c>
      <c r="B35" s="151"/>
      <c r="C35" s="154"/>
      <c r="D35" s="151"/>
      <c r="E35" s="154"/>
      <c r="F35" s="151"/>
      <c r="G35" s="154"/>
      <c r="H35" s="151"/>
    </row>
    <row r="36" spans="1:8" x14ac:dyDescent="0.2">
      <c r="A36" s="62"/>
    </row>
    <row r="37" spans="1:8" x14ac:dyDescent="0.2">
      <c r="A37" s="62"/>
    </row>
  </sheetData>
  <sheetProtection password="CCD6" sheet="1" objects="1" scenarios="1" selectLockedCells="1"/>
  <dataValidations count="5">
    <dataValidation type="list" allowBlank="1" showInputMessage="1" showErrorMessage="1" sqref="B19">
      <formula1>ASA_Classification</formula1>
    </dataValidation>
    <dataValidation type="list" allowBlank="1" showInputMessage="1" showErrorMessage="1" sqref="D27 B27 H27 F27">
      <formula1>Drug_Route</formula1>
    </dataValidation>
    <dataValidation type="list" allowBlank="1" showInputMessage="1" showErrorMessage="1" sqref="F11">
      <formula1>"Male,Female,Unknown"</formula1>
    </dataValidation>
    <dataValidation type="list" allowBlank="1" showInputMessage="1" showErrorMessage="1" sqref="F13">
      <formula1>HarmLevel</formula1>
    </dataValidation>
    <dataValidation type="list" allowBlank="1" showInputMessage="1" showErrorMessage="1" sqref="F15">
      <formula1>HarmDuration</formula1>
    </dataValidation>
  </dataValidations>
  <pageMargins left="0.7" right="0.7" top="0.5" bottom="0.5" header="0.3" footer="0.3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"/>
  <sheetViews>
    <sheetView workbookViewId="0">
      <selection activeCell="B6" sqref="B6:C6"/>
    </sheetView>
  </sheetViews>
  <sheetFormatPr defaultRowHeight="12.75" x14ac:dyDescent="0.2"/>
  <cols>
    <col min="1" max="1" width="9.140625" style="4"/>
    <col min="2" max="2" width="3.140625" style="4" customWidth="1"/>
    <col min="3" max="3" width="14.42578125" style="4" customWidth="1"/>
    <col min="4" max="5" width="10.7109375" style="4" customWidth="1"/>
    <col min="6" max="6" width="17" style="4" customWidth="1"/>
    <col min="7" max="7" width="20.85546875" style="4" customWidth="1"/>
    <col min="8" max="9" width="9.140625" style="4" customWidth="1"/>
    <col min="10" max="10" width="17" style="4" customWidth="1"/>
    <col min="11" max="11" width="16" style="4" customWidth="1"/>
    <col min="12" max="28" width="9.140625" style="4"/>
    <col min="29" max="29" width="9.140625" style="167"/>
    <col min="30" max="32" width="9.140625" style="16"/>
    <col min="33" max="16384" width="9.140625" style="2"/>
  </cols>
  <sheetData>
    <row r="1" spans="1:29" ht="18.75" x14ac:dyDescent="0.3">
      <c r="A1" s="77" t="s">
        <v>188</v>
      </c>
      <c r="K1" s="33" t="str">
        <f>UPPER('1. RCA INFO'!E5)</f>
        <v/>
      </c>
    </row>
    <row r="2" spans="1:29" x14ac:dyDescent="0.2">
      <c r="A2" s="15" t="s">
        <v>228</v>
      </c>
      <c r="K2" s="34" t="str">
        <f>UPPER(IF(CONCATENATE('2. PATIENT'!B7,", ",'2. PATIENT'!B5)=", ","",CONCATENATE('2. PATIENT'!B7,", ",'2. PATIENT'!B5)))</f>
        <v/>
      </c>
    </row>
    <row r="3" spans="1:29" x14ac:dyDescent="0.2">
      <c r="K3" s="34" t="str">
        <f>UPPER(CONCATENATE("Age: ",'2. PATIENT'!F9," - Gender: ",'2. PATIENT'!F11))</f>
        <v xml:space="preserve">AGE:  - GENDER: </v>
      </c>
    </row>
    <row r="4" spans="1:29" x14ac:dyDescent="0.2">
      <c r="A4" s="13"/>
    </row>
    <row r="5" spans="1:29" x14ac:dyDescent="0.2">
      <c r="B5" s="182" t="s">
        <v>18</v>
      </c>
      <c r="C5" s="182"/>
      <c r="D5" s="182" t="s">
        <v>19</v>
      </c>
      <c r="E5" s="182"/>
      <c r="F5" s="182" t="s">
        <v>20</v>
      </c>
      <c r="G5" s="182"/>
      <c r="H5" s="182" t="s">
        <v>21</v>
      </c>
      <c r="I5" s="182"/>
      <c r="J5" s="182" t="s">
        <v>22</v>
      </c>
      <c r="K5" s="182"/>
    </row>
    <row r="6" spans="1:29" x14ac:dyDescent="0.2">
      <c r="A6" s="15"/>
      <c r="B6" s="181"/>
      <c r="C6" s="181"/>
      <c r="D6" s="181"/>
      <c r="E6" s="181"/>
      <c r="F6" s="181"/>
      <c r="G6" s="181"/>
      <c r="H6" s="181"/>
      <c r="I6" s="181"/>
      <c r="J6" s="180"/>
      <c r="K6" s="181"/>
      <c r="AC6" s="167" t="str">
        <f>CONCATENATE(B6," - ",D6)</f>
        <v xml:space="preserve"> - </v>
      </c>
    </row>
    <row r="7" spans="1:29" x14ac:dyDescent="0.2">
      <c r="A7" s="15"/>
      <c r="B7" s="181"/>
      <c r="C7" s="181"/>
      <c r="D7" s="181"/>
      <c r="E7" s="181"/>
      <c r="F7" s="181"/>
      <c r="G7" s="181"/>
      <c r="H7" s="181"/>
      <c r="I7" s="181"/>
      <c r="J7" s="180"/>
      <c r="K7" s="181"/>
      <c r="AC7" s="167" t="str">
        <f t="shared" ref="AC7:AC8" si="0">CONCATENATE(B7," - ",D7)</f>
        <v xml:space="preserve"> - </v>
      </c>
    </row>
    <row r="8" spans="1:29" x14ac:dyDescent="0.2">
      <c r="A8" s="15"/>
      <c r="B8" s="181"/>
      <c r="C8" s="181"/>
      <c r="D8" s="181"/>
      <c r="E8" s="181"/>
      <c r="F8" s="181"/>
      <c r="G8" s="181"/>
      <c r="H8" s="181"/>
      <c r="I8" s="181"/>
      <c r="J8" s="180"/>
      <c r="K8" s="181"/>
      <c r="AC8" s="167" t="str">
        <f t="shared" si="0"/>
        <v xml:space="preserve"> - </v>
      </c>
    </row>
    <row r="9" spans="1:29" x14ac:dyDescent="0.2">
      <c r="A9" s="15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29" x14ac:dyDescent="0.2">
      <c r="A10" s="15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29" x14ac:dyDescent="0.2">
      <c r="A11" s="15"/>
      <c r="B11" s="181"/>
      <c r="C11" s="181"/>
      <c r="D11" s="181"/>
      <c r="E11" s="181"/>
      <c r="F11" s="181"/>
      <c r="G11" s="181"/>
      <c r="H11" s="181"/>
      <c r="I11" s="181"/>
      <c r="J11" s="181"/>
      <c r="K11" s="181"/>
    </row>
    <row r="12" spans="1:29" x14ac:dyDescent="0.2">
      <c r="A12" s="15"/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29" x14ac:dyDescent="0.2">
      <c r="A13" s="15"/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29" x14ac:dyDescent="0.2"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2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1:29" x14ac:dyDescent="0.2"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2:11" x14ac:dyDescent="0.2"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2:11" x14ac:dyDescent="0.2">
      <c r="B18" s="181"/>
      <c r="C18" s="181"/>
      <c r="D18" s="181"/>
      <c r="E18" s="181"/>
      <c r="F18" s="181"/>
      <c r="G18" s="181"/>
      <c r="H18" s="181"/>
      <c r="I18" s="181"/>
      <c r="J18" s="181"/>
      <c r="K18" s="181"/>
    </row>
    <row r="19" spans="2:11" x14ac:dyDescent="0.2">
      <c r="B19" s="181"/>
      <c r="C19" s="181"/>
      <c r="D19" s="181"/>
      <c r="E19" s="181"/>
      <c r="F19" s="181"/>
      <c r="G19" s="181"/>
      <c r="H19" s="181"/>
      <c r="I19" s="181"/>
      <c r="J19" s="181"/>
      <c r="K19" s="181"/>
    </row>
  </sheetData>
  <sheetProtection password="CCD6" sheet="1" objects="1" scenarios="1" selectLockedCells="1"/>
  <mergeCells count="75"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5:C5"/>
    <mergeCell ref="D5:E5"/>
    <mergeCell ref="F5:G5"/>
    <mergeCell ref="H5:I5"/>
    <mergeCell ref="J5:K5"/>
    <mergeCell ref="B11:C11"/>
    <mergeCell ref="B12:C12"/>
    <mergeCell ref="F9:G9"/>
    <mergeCell ref="F10:G10"/>
    <mergeCell ref="H9:I9"/>
    <mergeCell ref="H10:I10"/>
    <mergeCell ref="B10:C10"/>
    <mergeCell ref="B9:C9"/>
    <mergeCell ref="D11:E11"/>
    <mergeCell ref="D12:E12"/>
    <mergeCell ref="D9:E9"/>
    <mergeCell ref="D10:E10"/>
    <mergeCell ref="D6:E6"/>
    <mergeCell ref="D7:E7"/>
    <mergeCell ref="D8:E8"/>
    <mergeCell ref="B6:C6"/>
    <mergeCell ref="B7:C7"/>
    <mergeCell ref="B8:C8"/>
    <mergeCell ref="F6:G6"/>
    <mergeCell ref="F7:G7"/>
    <mergeCell ref="F8:G8"/>
    <mergeCell ref="F11:G11"/>
    <mergeCell ref="F12:G12"/>
    <mergeCell ref="H6:I6"/>
    <mergeCell ref="H7:I7"/>
    <mergeCell ref="H8:I8"/>
    <mergeCell ref="H11:I11"/>
    <mergeCell ref="H12:I12"/>
    <mergeCell ref="J6:K6"/>
    <mergeCell ref="J7:K7"/>
    <mergeCell ref="J8:K8"/>
    <mergeCell ref="J11:K11"/>
    <mergeCell ref="J12:K12"/>
    <mergeCell ref="J9:K9"/>
    <mergeCell ref="J10:K10"/>
  </mergeCells>
  <pageMargins left="0.7" right="0.7" top="0.5" bottom="0.5" header="0.3" footer="0.3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6"/>
  <sheetViews>
    <sheetView workbookViewId="0">
      <selection activeCell="B6" sqref="B6"/>
    </sheetView>
  </sheetViews>
  <sheetFormatPr defaultRowHeight="12.75" x14ac:dyDescent="0.2"/>
  <cols>
    <col min="1" max="1" width="6.7109375" style="4" customWidth="1"/>
    <col min="2" max="2" width="10.85546875" style="6" customWidth="1"/>
    <col min="3" max="3" width="10.85546875" style="105" customWidth="1"/>
    <col min="4" max="4" width="10.85546875" style="6" customWidth="1"/>
    <col min="5" max="5" width="10.85546875" style="105" customWidth="1"/>
    <col min="6" max="6" width="28.85546875" style="4" customWidth="1"/>
    <col min="7" max="7" width="62.28515625" style="4" customWidth="1"/>
    <col min="8" max="8" width="18" style="4" customWidth="1"/>
    <col min="9" max="13" width="9.140625" style="4"/>
    <col min="14" max="16384" width="9.140625" style="2"/>
  </cols>
  <sheetData>
    <row r="1" spans="1:13" ht="18.75" x14ac:dyDescent="0.3">
      <c r="A1" s="78" t="s">
        <v>165</v>
      </c>
      <c r="G1" s="33" t="str">
        <f>UPPER('1. RCA INFO'!E5)</f>
        <v/>
      </c>
    </row>
    <row r="2" spans="1:13" x14ac:dyDescent="0.2">
      <c r="A2" s="15" t="s">
        <v>250</v>
      </c>
      <c r="G2" s="34" t="str">
        <f>UPPER(IF(CONCATENATE('2. PATIENT'!B7,", ",'2. PATIENT'!B5)=", ","",CONCATENATE('2. PATIENT'!B5,", ",'2. PATIENT'!B7)))</f>
        <v/>
      </c>
    </row>
    <row r="3" spans="1:13" x14ac:dyDescent="0.2">
      <c r="G3" s="34" t="str">
        <f>UPPER(CONCATENATE("Age: ",'2. PATIENT'!F9," - Gender: ",'2. PATIENT'!F11))</f>
        <v xml:space="preserve">AGE:  - GENDER: </v>
      </c>
    </row>
    <row r="4" spans="1:13" x14ac:dyDescent="0.2">
      <c r="A4" s="14"/>
    </row>
    <row r="5" spans="1:13" s="7" customFormat="1" ht="25.5" x14ac:dyDescent="0.2">
      <c r="A5" s="31"/>
      <c r="B5" s="32" t="s">
        <v>161</v>
      </c>
      <c r="C5" s="106" t="s">
        <v>164</v>
      </c>
      <c r="D5" s="32" t="s">
        <v>162</v>
      </c>
      <c r="E5" s="106" t="s">
        <v>163</v>
      </c>
      <c r="F5" s="28" t="s">
        <v>23</v>
      </c>
      <c r="G5" s="28" t="s">
        <v>24</v>
      </c>
      <c r="H5" s="12"/>
      <c r="I5" s="12"/>
      <c r="J5" s="12"/>
      <c r="K5" s="12"/>
      <c r="L5" s="12"/>
      <c r="M5" s="12"/>
    </row>
    <row r="6" spans="1:13" x14ac:dyDescent="0.2">
      <c r="B6" s="164"/>
      <c r="C6" s="165"/>
      <c r="D6" s="164"/>
      <c r="E6" s="165"/>
      <c r="F6" s="166"/>
      <c r="G6" s="148"/>
    </row>
    <row r="7" spans="1:13" x14ac:dyDescent="0.2">
      <c r="B7" s="164"/>
      <c r="C7" s="165"/>
      <c r="D7" s="164"/>
      <c r="E7" s="165"/>
      <c r="F7" s="166"/>
      <c r="G7" s="148"/>
    </row>
    <row r="8" spans="1:13" x14ac:dyDescent="0.2">
      <c r="B8" s="164"/>
      <c r="C8" s="165"/>
      <c r="D8" s="164"/>
      <c r="E8" s="165"/>
      <c r="F8" s="166"/>
      <c r="G8" s="148"/>
    </row>
    <row r="9" spans="1:13" x14ac:dyDescent="0.2">
      <c r="B9" s="164"/>
      <c r="C9" s="165"/>
      <c r="D9" s="164"/>
      <c r="E9" s="165"/>
      <c r="F9" s="166"/>
      <c r="G9" s="148"/>
    </row>
    <row r="10" spans="1:13" x14ac:dyDescent="0.2">
      <c r="B10" s="164"/>
      <c r="C10" s="165"/>
      <c r="D10" s="164"/>
      <c r="E10" s="165"/>
      <c r="F10" s="166"/>
      <c r="G10" s="148"/>
    </row>
    <row r="11" spans="1:13" x14ac:dyDescent="0.2">
      <c r="B11" s="164"/>
      <c r="C11" s="165"/>
      <c r="D11" s="164"/>
      <c r="E11" s="165"/>
      <c r="F11" s="166"/>
      <c r="G11" s="148"/>
    </row>
    <row r="12" spans="1:13" ht="13.5" customHeight="1" x14ac:dyDescent="0.2">
      <c r="B12" s="164"/>
      <c r="C12" s="165"/>
      <c r="D12" s="164"/>
      <c r="E12" s="165"/>
      <c r="F12" s="166"/>
      <c r="G12" s="148"/>
    </row>
    <row r="13" spans="1:13" x14ac:dyDescent="0.2">
      <c r="B13" s="164"/>
      <c r="C13" s="165"/>
      <c r="D13" s="164"/>
      <c r="E13" s="165"/>
      <c r="F13" s="166"/>
      <c r="G13" s="148"/>
    </row>
    <row r="14" spans="1:13" x14ac:dyDescent="0.2">
      <c r="B14" s="164"/>
      <c r="C14" s="165"/>
      <c r="D14" s="164"/>
      <c r="E14" s="165"/>
      <c r="F14" s="166"/>
      <c r="G14" s="148"/>
    </row>
    <row r="15" spans="1:13" x14ac:dyDescent="0.2">
      <c r="B15" s="164"/>
      <c r="C15" s="165"/>
      <c r="D15" s="164"/>
      <c r="E15" s="165"/>
      <c r="F15" s="166"/>
      <c r="G15" s="148"/>
    </row>
    <row r="16" spans="1:13" x14ac:dyDescent="0.2">
      <c r="B16" s="164"/>
      <c r="C16" s="165"/>
      <c r="D16" s="164"/>
      <c r="E16" s="165"/>
      <c r="F16" s="166"/>
      <c r="G16" s="148"/>
    </row>
  </sheetData>
  <sheetProtection password="CCD6" sheet="1" objects="1" scenarios="1" selectLockedCells="1"/>
  <pageMargins left="0.7" right="0.7" top="0.5" bottom="0.5" header="0.3" footer="0.3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10"/>
  <sheetViews>
    <sheetView workbookViewId="0">
      <selection activeCell="F6" sqref="F6"/>
    </sheetView>
  </sheetViews>
  <sheetFormatPr defaultRowHeight="12.75" x14ac:dyDescent="0.25"/>
  <cols>
    <col min="1" max="1" width="1.5703125" style="127" customWidth="1"/>
    <col min="2" max="2" width="25.28515625" style="120" customWidth="1"/>
    <col min="3" max="3" width="1.42578125" style="129" customWidth="1"/>
    <col min="4" max="4" width="25.28515625" style="120" customWidth="1"/>
    <col min="5" max="5" width="1.42578125" style="129" customWidth="1"/>
    <col min="6" max="6" width="25.28515625" style="120" customWidth="1"/>
    <col min="7" max="7" width="1.42578125" style="129" customWidth="1"/>
    <col min="8" max="8" width="17.5703125" style="127" bestFit="1" customWidth="1"/>
    <col min="9" max="9" width="1.28515625" style="129" customWidth="1"/>
    <col min="10" max="10" width="12.42578125" style="130" customWidth="1"/>
    <col min="11" max="11" width="1.42578125" style="129" customWidth="1"/>
    <col min="12" max="12" width="28" style="120" customWidth="1"/>
    <col min="13" max="21" width="9.140625" style="127"/>
    <col min="22" max="16384" width="9.140625" style="131"/>
  </cols>
  <sheetData>
    <row r="1" spans="1:21" s="3" customFormat="1" ht="18.75" x14ac:dyDescent="0.25">
      <c r="A1" s="79" t="s">
        <v>151</v>
      </c>
      <c r="B1" s="25"/>
      <c r="C1" s="29"/>
      <c r="D1" s="25"/>
      <c r="E1" s="29"/>
      <c r="F1" s="25"/>
      <c r="G1" s="29"/>
      <c r="H1" s="24"/>
      <c r="I1" s="29"/>
      <c r="J1" s="26"/>
      <c r="K1" s="29"/>
      <c r="L1" s="33" t="str">
        <f>UPPER('1. RCA INFO'!E5)</f>
        <v/>
      </c>
      <c r="M1" s="24"/>
      <c r="N1" s="24"/>
      <c r="O1" s="24"/>
      <c r="P1" s="24"/>
      <c r="Q1" s="24"/>
      <c r="R1" s="24"/>
      <c r="S1" s="24"/>
      <c r="T1" s="24"/>
      <c r="U1" s="24"/>
    </row>
    <row r="2" spans="1:21" s="3" customFormat="1" x14ac:dyDescent="0.2">
      <c r="A2" s="101" t="s">
        <v>243</v>
      </c>
      <c r="B2" s="25"/>
      <c r="C2" s="29"/>
      <c r="D2" s="25"/>
      <c r="E2" s="29"/>
      <c r="F2" s="25"/>
      <c r="G2" s="29"/>
      <c r="H2" s="24"/>
      <c r="I2" s="29"/>
      <c r="J2" s="26"/>
      <c r="K2" s="29"/>
      <c r="L2" s="34" t="str">
        <f>UPPER(IF(CONCATENATE('2. PATIENT'!B7,", ",'2. PATIENT'!B5)=", ","",CONCATENATE('2. PATIENT'!B7,", ",'2. PATIENT'!B5)))</f>
        <v/>
      </c>
      <c r="M2" s="24"/>
      <c r="N2" s="24"/>
      <c r="O2" s="24"/>
      <c r="P2" s="24"/>
      <c r="Q2" s="24"/>
      <c r="R2" s="24"/>
      <c r="S2" s="24"/>
      <c r="T2" s="24"/>
      <c r="U2" s="24"/>
    </row>
    <row r="3" spans="1:21" s="3" customFormat="1" x14ac:dyDescent="0.2">
      <c r="A3" s="24"/>
      <c r="B3" s="25"/>
      <c r="C3" s="29"/>
      <c r="D3" s="25"/>
      <c r="E3" s="29"/>
      <c r="F3" s="25"/>
      <c r="G3" s="29"/>
      <c r="H3" s="24"/>
      <c r="I3" s="29"/>
      <c r="J3" s="26"/>
      <c r="K3" s="29"/>
      <c r="L3" s="34" t="str">
        <f>UPPER(CONCATENATE("Age: ",'2. PATIENT'!F9," - Gender: ",'2. PATIENT'!F11))</f>
        <v xml:space="preserve">AGE:  - GENDER: </v>
      </c>
      <c r="M3" s="24"/>
      <c r="N3" s="24"/>
      <c r="O3" s="24"/>
      <c r="P3" s="24"/>
      <c r="Q3" s="24"/>
      <c r="R3" s="24"/>
      <c r="S3" s="24"/>
      <c r="T3" s="24"/>
      <c r="U3" s="24"/>
    </row>
    <row r="4" spans="1:21" s="3" customFormat="1" ht="76.5" x14ac:dyDescent="0.2">
      <c r="A4" s="24"/>
      <c r="B4" s="103" t="s">
        <v>244</v>
      </c>
      <c r="C4" s="102"/>
      <c r="D4" s="103" t="s">
        <v>245</v>
      </c>
      <c r="E4" s="30"/>
      <c r="F4" s="28"/>
      <c r="G4" s="30"/>
      <c r="H4" s="28"/>
      <c r="I4" s="30"/>
      <c r="J4" s="35"/>
      <c r="K4" s="30"/>
      <c r="L4" s="103" t="s">
        <v>248</v>
      </c>
      <c r="M4" s="24"/>
      <c r="N4" s="24"/>
      <c r="O4" s="24"/>
      <c r="P4" s="24"/>
      <c r="Q4" s="24"/>
      <c r="R4" s="24"/>
      <c r="S4" s="24"/>
      <c r="T4" s="24"/>
      <c r="U4" s="24"/>
    </row>
    <row r="5" spans="1:21" s="1" customFormat="1" ht="24" x14ac:dyDescent="0.2">
      <c r="A5" s="27"/>
      <c r="B5" s="28" t="s">
        <v>252</v>
      </c>
      <c r="C5" s="30"/>
      <c r="D5" s="28" t="s">
        <v>253</v>
      </c>
      <c r="E5" s="30"/>
      <c r="F5" s="28" t="s">
        <v>247</v>
      </c>
      <c r="G5" s="30"/>
      <c r="H5" s="28" t="s">
        <v>28</v>
      </c>
      <c r="I5" s="30"/>
      <c r="J5" s="35" t="s">
        <v>29</v>
      </c>
      <c r="K5" s="30"/>
      <c r="L5" s="28" t="s">
        <v>25</v>
      </c>
      <c r="M5" s="27"/>
      <c r="N5" s="27"/>
      <c r="O5" s="27"/>
      <c r="P5" s="27"/>
      <c r="Q5" s="27"/>
      <c r="R5" s="27"/>
      <c r="S5" s="27"/>
      <c r="T5" s="27"/>
      <c r="U5" s="27"/>
    </row>
    <row r="6" spans="1:21" s="124" customFormat="1" x14ac:dyDescent="0.25">
      <c r="A6" s="120"/>
      <c r="B6" s="121"/>
      <c r="C6" s="122"/>
      <c r="D6" s="121"/>
      <c r="E6" s="122"/>
      <c r="F6" s="121"/>
      <c r="G6" s="122"/>
      <c r="H6" s="121"/>
      <c r="I6" s="122"/>
      <c r="J6" s="123"/>
      <c r="K6" s="122"/>
      <c r="L6" s="121"/>
      <c r="M6" s="120"/>
      <c r="N6" s="120"/>
      <c r="O6" s="120"/>
      <c r="P6" s="120"/>
      <c r="Q6" s="120"/>
      <c r="R6" s="120"/>
      <c r="S6" s="120"/>
      <c r="T6" s="120"/>
      <c r="U6" s="120"/>
    </row>
    <row r="7" spans="1:21" s="124" customFormat="1" x14ac:dyDescent="0.25">
      <c r="A7" s="120"/>
      <c r="B7" s="121"/>
      <c r="C7" s="122"/>
      <c r="D7" s="121"/>
      <c r="E7" s="122"/>
      <c r="F7" s="121"/>
      <c r="G7" s="122"/>
      <c r="H7" s="121"/>
      <c r="I7" s="122"/>
      <c r="J7" s="123"/>
      <c r="K7" s="122"/>
      <c r="L7" s="121"/>
      <c r="M7" s="120"/>
      <c r="N7" s="120"/>
      <c r="O7" s="120"/>
      <c r="P7" s="120"/>
      <c r="Q7" s="120"/>
      <c r="R7" s="120"/>
      <c r="S7" s="120"/>
      <c r="T7" s="120"/>
      <c r="U7" s="120"/>
    </row>
    <row r="8" spans="1:21" s="124" customFormat="1" x14ac:dyDescent="0.25">
      <c r="A8" s="120"/>
      <c r="B8" s="121"/>
      <c r="C8" s="122"/>
      <c r="D8" s="121"/>
      <c r="E8" s="122"/>
      <c r="F8" s="121"/>
      <c r="G8" s="122"/>
      <c r="H8" s="121"/>
      <c r="I8" s="122"/>
      <c r="J8" s="123"/>
      <c r="K8" s="122"/>
      <c r="L8" s="121"/>
      <c r="M8" s="120"/>
      <c r="N8" s="120"/>
      <c r="O8" s="120"/>
      <c r="P8" s="120"/>
      <c r="Q8" s="120"/>
      <c r="R8" s="120"/>
      <c r="S8" s="120"/>
      <c r="T8" s="120"/>
      <c r="U8" s="120"/>
    </row>
    <row r="9" spans="1:21" s="124" customFormat="1" x14ac:dyDescent="0.25">
      <c r="A9" s="120"/>
      <c r="B9" s="121"/>
      <c r="C9" s="122"/>
      <c r="D9" s="121"/>
      <c r="E9" s="122"/>
      <c r="F9" s="121"/>
      <c r="G9" s="122"/>
      <c r="H9" s="121"/>
      <c r="I9" s="122"/>
      <c r="J9" s="123"/>
      <c r="K9" s="122"/>
      <c r="L9" s="121"/>
      <c r="M9" s="120"/>
      <c r="N9" s="120"/>
      <c r="O9" s="120"/>
      <c r="P9" s="120"/>
      <c r="Q9" s="120"/>
      <c r="R9" s="120"/>
      <c r="S9" s="120"/>
      <c r="T9" s="120"/>
      <c r="U9" s="120"/>
    </row>
    <row r="10" spans="1:21" s="124" customFormat="1" x14ac:dyDescent="0.25">
      <c r="A10" s="120"/>
      <c r="B10" s="121"/>
      <c r="C10" s="122"/>
      <c r="D10" s="121"/>
      <c r="E10" s="122"/>
      <c r="F10" s="121"/>
      <c r="G10" s="122"/>
      <c r="H10" s="121"/>
      <c r="I10" s="122"/>
      <c r="J10" s="123"/>
      <c r="K10" s="122"/>
      <c r="L10" s="121"/>
      <c r="M10" s="120"/>
      <c r="N10" s="120"/>
      <c r="O10" s="120"/>
      <c r="P10" s="120"/>
      <c r="Q10" s="120"/>
      <c r="R10" s="120"/>
      <c r="S10" s="120"/>
      <c r="T10" s="120"/>
      <c r="U10" s="120"/>
    </row>
    <row r="11" spans="1:21" s="124" customFormat="1" x14ac:dyDescent="0.25">
      <c r="A11" s="120"/>
      <c r="B11" s="121"/>
      <c r="C11" s="122"/>
      <c r="D11" s="121"/>
      <c r="E11" s="122"/>
      <c r="F11" s="121"/>
      <c r="G11" s="122"/>
      <c r="H11" s="121"/>
      <c r="I11" s="122"/>
      <c r="J11" s="123"/>
      <c r="K11" s="122"/>
      <c r="L11" s="121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1:21" s="124" customFormat="1" x14ac:dyDescent="0.25">
      <c r="A12" s="120"/>
      <c r="B12" s="121"/>
      <c r="C12" s="122"/>
      <c r="D12" s="121"/>
      <c r="E12" s="122"/>
      <c r="F12" s="121"/>
      <c r="G12" s="122"/>
      <c r="H12" s="121"/>
      <c r="I12" s="122"/>
      <c r="J12" s="123"/>
      <c r="K12" s="122"/>
      <c r="L12" s="121"/>
      <c r="M12" s="120"/>
      <c r="N12" s="120"/>
      <c r="O12" s="120"/>
      <c r="P12" s="120"/>
      <c r="Q12" s="120"/>
      <c r="R12" s="120"/>
      <c r="S12" s="120"/>
      <c r="T12" s="120"/>
      <c r="U12" s="120"/>
    </row>
    <row r="13" spans="1:21" s="124" customFormat="1" x14ac:dyDescent="0.25">
      <c r="A13" s="120"/>
      <c r="B13" s="121"/>
      <c r="C13" s="122"/>
      <c r="D13" s="121"/>
      <c r="E13" s="122"/>
      <c r="F13" s="121"/>
      <c r="G13" s="122"/>
      <c r="H13" s="121"/>
      <c r="I13" s="122"/>
      <c r="J13" s="123"/>
      <c r="K13" s="122"/>
      <c r="L13" s="121"/>
      <c r="M13" s="120"/>
      <c r="N13" s="120"/>
      <c r="O13" s="120"/>
      <c r="P13" s="120"/>
      <c r="Q13" s="120"/>
      <c r="R13" s="120"/>
      <c r="S13" s="120"/>
      <c r="T13" s="120"/>
      <c r="U13" s="120"/>
    </row>
    <row r="14" spans="1:21" s="124" customFormat="1" x14ac:dyDescent="0.25">
      <c r="A14" s="120"/>
      <c r="B14" s="121"/>
      <c r="C14" s="122"/>
      <c r="D14" s="121"/>
      <c r="E14" s="122"/>
      <c r="F14" s="121"/>
      <c r="G14" s="122"/>
      <c r="H14" s="121"/>
      <c r="I14" s="122"/>
      <c r="J14" s="123"/>
      <c r="K14" s="122"/>
      <c r="L14" s="121"/>
      <c r="M14" s="120"/>
      <c r="N14" s="120"/>
      <c r="O14" s="120"/>
      <c r="P14" s="120"/>
      <c r="Q14" s="120"/>
      <c r="R14" s="120"/>
      <c r="S14" s="120"/>
      <c r="T14" s="120"/>
      <c r="U14" s="120"/>
    </row>
    <row r="15" spans="1:21" s="124" customFormat="1" x14ac:dyDescent="0.25">
      <c r="A15" s="120"/>
      <c r="B15" s="121"/>
      <c r="C15" s="122"/>
      <c r="D15" s="121"/>
      <c r="E15" s="122"/>
      <c r="F15" s="121"/>
      <c r="G15" s="122"/>
      <c r="H15" s="121"/>
      <c r="I15" s="122"/>
      <c r="J15" s="123"/>
      <c r="K15" s="122"/>
      <c r="L15" s="121"/>
      <c r="M15" s="120"/>
      <c r="N15" s="120"/>
      <c r="O15" s="120"/>
      <c r="P15" s="120"/>
      <c r="Q15" s="120"/>
      <c r="R15" s="120"/>
      <c r="S15" s="120"/>
      <c r="T15" s="120"/>
      <c r="U15" s="120"/>
    </row>
    <row r="16" spans="1:21" s="124" customFormat="1" x14ac:dyDescent="0.25">
      <c r="A16" s="120"/>
      <c r="B16" s="121"/>
      <c r="C16" s="122"/>
      <c r="D16" s="121"/>
      <c r="E16" s="122"/>
      <c r="F16" s="121"/>
      <c r="G16" s="122"/>
      <c r="H16" s="121"/>
      <c r="I16" s="122"/>
      <c r="J16" s="123"/>
      <c r="K16" s="122"/>
      <c r="L16" s="121"/>
      <c r="M16" s="120"/>
      <c r="N16" s="120"/>
      <c r="O16" s="120"/>
      <c r="P16" s="120"/>
      <c r="Q16" s="120"/>
      <c r="R16" s="120"/>
      <c r="S16" s="120"/>
      <c r="T16" s="120"/>
      <c r="U16" s="120"/>
    </row>
    <row r="17" spans="1:21" s="124" customFormat="1" x14ac:dyDescent="0.25">
      <c r="A17" s="120"/>
      <c r="B17" s="121"/>
      <c r="C17" s="122"/>
      <c r="D17" s="121"/>
      <c r="E17" s="122"/>
      <c r="F17" s="121"/>
      <c r="G17" s="122"/>
      <c r="H17" s="121"/>
      <c r="I17" s="122"/>
      <c r="J17" s="123"/>
      <c r="K17" s="122"/>
      <c r="L17" s="121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1:21" s="124" customFormat="1" x14ac:dyDescent="0.25">
      <c r="A18" s="120"/>
      <c r="B18" s="120" t="s">
        <v>249</v>
      </c>
      <c r="C18" s="125"/>
      <c r="D18" s="120"/>
      <c r="E18" s="125"/>
      <c r="F18" s="120"/>
      <c r="G18" s="125"/>
      <c r="H18" s="120"/>
      <c r="I18" s="125"/>
      <c r="J18" s="126"/>
      <c r="K18" s="125"/>
      <c r="L18" s="120"/>
      <c r="M18" s="120"/>
      <c r="N18" s="120"/>
      <c r="O18" s="120"/>
      <c r="P18" s="120"/>
      <c r="Q18" s="120"/>
      <c r="R18" s="120"/>
      <c r="S18" s="120"/>
      <c r="T18" s="120"/>
      <c r="U18" s="120"/>
    </row>
    <row r="19" spans="1:21" s="124" customFormat="1" x14ac:dyDescent="0.25">
      <c r="A19" s="120"/>
      <c r="B19" s="120"/>
      <c r="C19" s="125"/>
      <c r="D19" s="120"/>
      <c r="E19" s="125"/>
      <c r="F19" s="120"/>
      <c r="G19" s="125"/>
      <c r="H19" s="120"/>
      <c r="I19" s="125"/>
      <c r="J19" s="126"/>
      <c r="K19" s="125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  <row r="20" spans="1:21" s="124" customFormat="1" x14ac:dyDescent="0.25">
      <c r="A20" s="120"/>
      <c r="B20" s="184" t="s">
        <v>246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20"/>
      <c r="N20" s="120"/>
      <c r="O20" s="120"/>
      <c r="P20" s="120"/>
      <c r="Q20" s="120"/>
      <c r="R20" s="120"/>
      <c r="S20" s="120"/>
      <c r="T20" s="120"/>
      <c r="U20" s="120"/>
    </row>
    <row r="21" spans="1:21" s="124" customFormat="1" x14ac:dyDescent="0.25">
      <c r="A21" s="120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20"/>
      <c r="N21" s="120"/>
      <c r="O21" s="120"/>
      <c r="P21" s="120"/>
      <c r="Q21" s="120"/>
      <c r="R21" s="120"/>
      <c r="S21" s="120"/>
      <c r="T21" s="120"/>
      <c r="U21" s="120"/>
    </row>
    <row r="22" spans="1:21" s="124" customFormat="1" x14ac:dyDescent="0.25">
      <c r="A22" s="120"/>
      <c r="B22" s="120"/>
      <c r="C22" s="125"/>
      <c r="D22" s="120"/>
      <c r="E22" s="125"/>
      <c r="F22" s="120"/>
      <c r="G22" s="125"/>
      <c r="H22" s="120"/>
      <c r="I22" s="125"/>
      <c r="J22" s="126"/>
      <c r="K22" s="125"/>
      <c r="L22" s="120"/>
      <c r="M22" s="120"/>
      <c r="N22" s="120"/>
      <c r="O22" s="120"/>
      <c r="P22" s="120"/>
      <c r="Q22" s="120"/>
      <c r="R22" s="120"/>
      <c r="S22" s="120"/>
      <c r="T22" s="120"/>
      <c r="U22" s="120"/>
    </row>
    <row r="25" spans="1:21" x14ac:dyDescent="0.25">
      <c r="C25" s="128"/>
      <c r="D25" s="127"/>
    </row>
    <row r="26" spans="1:21" x14ac:dyDescent="0.25">
      <c r="C26" s="128"/>
      <c r="L26" s="132"/>
    </row>
    <row r="27" spans="1:21" x14ac:dyDescent="0.25">
      <c r="C27" s="128"/>
      <c r="D27" s="127"/>
      <c r="L27" s="132"/>
    </row>
    <row r="28" spans="1:21" x14ac:dyDescent="0.25">
      <c r="C28" s="128"/>
      <c r="D28" s="127"/>
      <c r="L28" s="132"/>
    </row>
    <row r="29" spans="1:21" x14ac:dyDescent="0.25">
      <c r="C29" s="128"/>
      <c r="L29" s="132"/>
    </row>
    <row r="30" spans="1:21" x14ac:dyDescent="0.25">
      <c r="C30" s="133"/>
      <c r="L30" s="132"/>
    </row>
    <row r="31" spans="1:21" x14ac:dyDescent="0.25">
      <c r="C31" s="128"/>
      <c r="D31" s="134"/>
    </row>
    <row r="32" spans="1:21" x14ac:dyDescent="0.25">
      <c r="C32" s="128"/>
      <c r="D32" s="127"/>
      <c r="L32" s="135"/>
    </row>
    <row r="33" spans="3:12" x14ac:dyDescent="0.25">
      <c r="C33" s="128"/>
      <c r="D33" s="127"/>
      <c r="L33" s="132"/>
    </row>
    <row r="34" spans="3:12" x14ac:dyDescent="0.25">
      <c r="C34" s="128"/>
      <c r="D34" s="127"/>
      <c r="L34" s="132"/>
    </row>
    <row r="35" spans="3:12" ht="140.25" customHeight="1" x14ac:dyDescent="0.25">
      <c r="C35" s="128"/>
      <c r="D35" s="183"/>
      <c r="E35" s="183"/>
      <c r="F35" s="183"/>
      <c r="G35" s="183"/>
      <c r="H35" s="183"/>
      <c r="L35" s="132"/>
    </row>
    <row r="36" spans="3:12" x14ac:dyDescent="0.25">
      <c r="C36" s="128"/>
      <c r="D36" s="127"/>
      <c r="L36" s="132"/>
    </row>
    <row r="37" spans="3:12" x14ac:dyDescent="0.25">
      <c r="C37" s="128"/>
      <c r="D37" s="127"/>
    </row>
    <row r="38" spans="3:12" ht="283.5" customHeight="1" x14ac:dyDescent="0.25">
      <c r="C38" s="128"/>
      <c r="D38" s="183"/>
      <c r="E38" s="183"/>
      <c r="F38" s="183"/>
      <c r="G38" s="183"/>
      <c r="H38" s="183"/>
    </row>
    <row r="39" spans="3:12" x14ac:dyDescent="0.25">
      <c r="C39" s="128"/>
      <c r="D39" s="127"/>
    </row>
    <row r="40" spans="3:12" x14ac:dyDescent="0.25">
      <c r="C40" s="128"/>
      <c r="D40" s="127"/>
    </row>
    <row r="41" spans="3:12" x14ac:dyDescent="0.25">
      <c r="C41" s="128"/>
    </row>
    <row r="42" spans="3:12" x14ac:dyDescent="0.25">
      <c r="C42" s="133"/>
    </row>
    <row r="43" spans="3:12" x14ac:dyDescent="0.25">
      <c r="C43" s="128"/>
    </row>
    <row r="44" spans="3:12" x14ac:dyDescent="0.25">
      <c r="C44" s="128"/>
      <c r="D44" s="127"/>
    </row>
    <row r="45" spans="3:12" x14ac:dyDescent="0.25">
      <c r="C45" s="128"/>
    </row>
    <row r="46" spans="3:12" x14ac:dyDescent="0.25">
      <c r="C46" s="133"/>
    </row>
    <row r="47" spans="3:12" x14ac:dyDescent="0.25">
      <c r="C47" s="128"/>
    </row>
    <row r="48" spans="3:12" x14ac:dyDescent="0.25">
      <c r="C48" s="128"/>
      <c r="D48" s="127"/>
    </row>
    <row r="49" spans="3:4" x14ac:dyDescent="0.25">
      <c r="C49" s="128"/>
    </row>
    <row r="50" spans="3:4" x14ac:dyDescent="0.25">
      <c r="C50" s="133"/>
    </row>
    <row r="51" spans="3:4" x14ac:dyDescent="0.25">
      <c r="C51" s="128"/>
      <c r="D51" s="127"/>
    </row>
    <row r="52" spans="3:4" x14ac:dyDescent="0.25">
      <c r="C52" s="128"/>
      <c r="D52" s="127"/>
    </row>
    <row r="53" spans="3:4" x14ac:dyDescent="0.25">
      <c r="C53" s="135"/>
      <c r="D53" s="127"/>
    </row>
    <row r="54" spans="3:4" x14ac:dyDescent="0.25">
      <c r="C54" s="128"/>
      <c r="D54" s="136"/>
    </row>
    <row r="55" spans="3:4" x14ac:dyDescent="0.25">
      <c r="C55" s="128"/>
      <c r="D55" s="136"/>
    </row>
    <row r="56" spans="3:4" x14ac:dyDescent="0.25">
      <c r="C56" s="135"/>
      <c r="D56" s="127"/>
    </row>
    <row r="57" spans="3:4" x14ac:dyDescent="0.25">
      <c r="C57" s="137"/>
      <c r="D57" s="132"/>
    </row>
    <row r="58" spans="3:4" x14ac:dyDescent="0.25">
      <c r="C58" s="128"/>
      <c r="D58" s="132"/>
    </row>
    <row r="59" spans="3:4" x14ac:dyDescent="0.25">
      <c r="C59" s="128"/>
      <c r="D59" s="132"/>
    </row>
    <row r="60" spans="3:4" x14ac:dyDescent="0.25">
      <c r="C60" s="128"/>
      <c r="D60" s="132"/>
    </row>
    <row r="61" spans="3:4" x14ac:dyDescent="0.25">
      <c r="C61" s="128"/>
      <c r="D61" s="132"/>
    </row>
    <row r="62" spans="3:4" x14ac:dyDescent="0.25">
      <c r="C62" s="128"/>
      <c r="D62" s="127"/>
    </row>
    <row r="63" spans="3:4" x14ac:dyDescent="0.25">
      <c r="C63" s="135"/>
      <c r="D63" s="127"/>
    </row>
    <row r="64" spans="3:4" x14ac:dyDescent="0.25">
      <c r="C64" s="138"/>
      <c r="D64" s="127"/>
    </row>
    <row r="65" spans="3:4" x14ac:dyDescent="0.25">
      <c r="C65" s="137"/>
      <c r="D65" s="132"/>
    </row>
    <row r="66" spans="3:4" x14ac:dyDescent="0.25">
      <c r="C66" s="128"/>
      <c r="D66" s="132"/>
    </row>
    <row r="67" spans="3:4" x14ac:dyDescent="0.25">
      <c r="C67" s="128"/>
      <c r="D67" s="132"/>
    </row>
    <row r="68" spans="3:4" x14ac:dyDescent="0.25">
      <c r="C68" s="128"/>
      <c r="D68" s="132"/>
    </row>
    <row r="69" spans="3:4" x14ac:dyDescent="0.25">
      <c r="C69" s="128"/>
      <c r="D69" s="132"/>
    </row>
    <row r="70" spans="3:4" x14ac:dyDescent="0.25">
      <c r="C70" s="128"/>
      <c r="D70" s="132"/>
    </row>
    <row r="71" spans="3:4" x14ac:dyDescent="0.25">
      <c r="C71" s="128"/>
      <c r="D71" s="127"/>
    </row>
    <row r="72" spans="3:4" x14ac:dyDescent="0.25">
      <c r="C72" s="135"/>
      <c r="D72" s="127"/>
    </row>
    <row r="73" spans="3:4" x14ac:dyDescent="0.25">
      <c r="C73" s="137"/>
      <c r="D73" s="132"/>
    </row>
    <row r="74" spans="3:4" x14ac:dyDescent="0.25">
      <c r="C74" s="128"/>
      <c r="D74" s="132"/>
    </row>
    <row r="75" spans="3:4" x14ac:dyDescent="0.25">
      <c r="C75" s="128"/>
      <c r="D75" s="132"/>
    </row>
    <row r="76" spans="3:4" x14ac:dyDescent="0.25">
      <c r="C76" s="128"/>
      <c r="D76" s="132"/>
    </row>
    <row r="77" spans="3:4" x14ac:dyDescent="0.25">
      <c r="C77" s="128"/>
      <c r="D77" s="132"/>
    </row>
    <row r="78" spans="3:4" x14ac:dyDescent="0.25">
      <c r="C78" s="128"/>
      <c r="D78" s="132"/>
    </row>
    <row r="79" spans="3:4" x14ac:dyDescent="0.25">
      <c r="C79" s="128"/>
      <c r="D79" s="132"/>
    </row>
    <row r="80" spans="3:4" x14ac:dyDescent="0.25">
      <c r="C80" s="128"/>
      <c r="D80" s="132"/>
    </row>
    <row r="81" spans="3:4" x14ac:dyDescent="0.25">
      <c r="C81" s="128"/>
      <c r="D81" s="127"/>
    </row>
    <row r="82" spans="3:4" x14ac:dyDescent="0.25">
      <c r="C82" s="135"/>
      <c r="D82" s="127"/>
    </row>
    <row r="83" spans="3:4" x14ac:dyDescent="0.25">
      <c r="C83" s="137"/>
      <c r="D83" s="132"/>
    </row>
    <row r="84" spans="3:4" x14ac:dyDescent="0.25">
      <c r="C84" s="128"/>
      <c r="D84" s="132"/>
    </row>
    <row r="85" spans="3:4" x14ac:dyDescent="0.25">
      <c r="C85" s="128"/>
      <c r="D85" s="132"/>
    </row>
    <row r="86" spans="3:4" x14ac:dyDescent="0.25">
      <c r="C86" s="128"/>
      <c r="D86" s="132"/>
    </row>
    <row r="87" spans="3:4" x14ac:dyDescent="0.25">
      <c r="C87" s="128"/>
      <c r="D87" s="132"/>
    </row>
    <row r="88" spans="3:4" x14ac:dyDescent="0.25">
      <c r="C88" s="128"/>
      <c r="D88" s="127"/>
    </row>
    <row r="89" spans="3:4" x14ac:dyDescent="0.25">
      <c r="C89" s="135"/>
      <c r="D89" s="127"/>
    </row>
    <row r="90" spans="3:4" x14ac:dyDescent="0.25">
      <c r="C90" s="128"/>
      <c r="D90" s="136"/>
    </row>
    <row r="91" spans="3:4" x14ac:dyDescent="0.25">
      <c r="C91" s="128"/>
      <c r="D91" s="136"/>
    </row>
    <row r="93" spans="3:4" x14ac:dyDescent="0.25">
      <c r="C93" s="137"/>
    </row>
    <row r="94" spans="3:4" x14ac:dyDescent="0.25">
      <c r="C94" s="128"/>
    </row>
    <row r="95" spans="3:4" x14ac:dyDescent="0.25">
      <c r="C95" s="128"/>
    </row>
    <row r="96" spans="3:4" x14ac:dyDescent="0.25">
      <c r="C96" s="128"/>
    </row>
    <row r="100" spans="6:6" x14ac:dyDescent="0.25">
      <c r="F100" s="132"/>
    </row>
    <row r="101" spans="6:6" x14ac:dyDescent="0.25">
      <c r="F101" s="132"/>
    </row>
    <row r="102" spans="6:6" x14ac:dyDescent="0.25">
      <c r="F102" s="132"/>
    </row>
    <row r="103" spans="6:6" x14ac:dyDescent="0.25">
      <c r="F103" s="132"/>
    </row>
    <row r="104" spans="6:6" x14ac:dyDescent="0.25">
      <c r="F104" s="132"/>
    </row>
    <row r="106" spans="6:6" x14ac:dyDescent="0.25">
      <c r="F106" s="135"/>
    </row>
    <row r="107" spans="6:6" x14ac:dyDescent="0.25">
      <c r="F107" s="132"/>
    </row>
    <row r="108" spans="6:6" x14ac:dyDescent="0.25">
      <c r="F108" s="132"/>
    </row>
    <row r="109" spans="6:6" x14ac:dyDescent="0.25">
      <c r="F109" s="132"/>
    </row>
    <row r="110" spans="6:6" x14ac:dyDescent="0.25">
      <c r="F110" s="132"/>
    </row>
  </sheetData>
  <sheetProtection password="CCD6" sheet="1" objects="1" scenarios="1" formatCells="0" insertRows="0" selectLockedCells="1"/>
  <mergeCells count="4">
    <mergeCell ref="D38:H38"/>
    <mergeCell ref="D35:H35"/>
    <mergeCell ref="B20:L20"/>
    <mergeCell ref="B21:L21"/>
  </mergeCells>
  <dataValidations count="4">
    <dataValidation type="list" allowBlank="1" showInputMessage="1" sqref="B6:B17">
      <formula1>Assessment</formula1>
    </dataValidation>
    <dataValidation type="list" allowBlank="1" showInputMessage="1" sqref="D6:D17">
      <formula1>Specific_Contributing</formula1>
    </dataValidation>
    <dataValidation type="list" allowBlank="1" showInputMessage="1" sqref="F6:F17">
      <formula1>Action_Plan</formula1>
    </dataValidation>
    <dataValidation type="list" allowBlank="1" showInputMessage="1" showErrorMessage="1" errorTitle="Add to Team List" error="Is this individual a part of your team?  If not, please add them to your team list on Tab 3 and assign this task them to again." sqref="H6:H17">
      <formula1>Team_Members</formula1>
    </dataValidation>
  </dataValidations>
  <pageMargins left="0.7" right="0.7" top="0.5" bottom="0.5" header="0.3" footer="0.3"/>
  <pageSetup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90"/>
  <sheetViews>
    <sheetView workbookViewId="0">
      <selection activeCell="A2" sqref="A2"/>
    </sheetView>
  </sheetViews>
  <sheetFormatPr defaultRowHeight="12.75" x14ac:dyDescent="0.2"/>
  <cols>
    <col min="1" max="1" width="3.28515625" style="16" customWidth="1"/>
    <col min="2" max="2" width="29.5703125" style="16" customWidth="1"/>
    <col min="3" max="3" width="1.140625" style="16" customWidth="1"/>
    <col min="4" max="4" width="26.140625" style="16" customWidth="1"/>
    <col min="5" max="5" width="28.28515625" style="16" customWidth="1"/>
    <col min="6" max="9" width="15" style="16" customWidth="1"/>
    <col min="10" max="10" width="3.7109375" style="16" customWidth="1"/>
    <col min="11" max="17" width="9.140625" style="16"/>
    <col min="18" max="16384" width="9.140625" style="2"/>
  </cols>
  <sheetData>
    <row r="1" spans="1:9" x14ac:dyDescent="0.2">
      <c r="A1" s="139" t="s">
        <v>268</v>
      </c>
      <c r="B1" s="139"/>
      <c r="C1" s="139"/>
      <c r="D1" s="139"/>
      <c r="E1" s="139"/>
      <c r="F1" s="139"/>
      <c r="G1" s="139"/>
      <c r="H1" s="139"/>
      <c r="I1" s="139"/>
    </row>
    <row r="2" spans="1:9" ht="18.75" x14ac:dyDescent="0.3">
      <c r="A2" s="47" t="s">
        <v>223</v>
      </c>
      <c r="B2" s="44"/>
      <c r="C2" s="44"/>
      <c r="D2" s="44"/>
      <c r="E2" s="44"/>
      <c r="F2" s="44"/>
      <c r="G2" s="44"/>
      <c r="H2" s="44"/>
      <c r="I2" s="104" t="s">
        <v>256</v>
      </c>
    </row>
    <row r="3" spans="1:9" x14ac:dyDescent="0.2">
      <c r="A3" s="44"/>
      <c r="B3" s="44"/>
      <c r="C3" s="44"/>
      <c r="D3" s="44"/>
      <c r="E3" s="44"/>
      <c r="F3" s="44"/>
      <c r="G3" s="44"/>
      <c r="H3" s="44"/>
      <c r="I3" s="48" t="str">
        <f>UPPER(CONCATENATE("Age: ",'2. PATIENT'!F9," - Gender: ",'2. PATIENT'!F11))</f>
        <v xml:space="preserve">AGE:  - GENDER: </v>
      </c>
    </row>
    <row r="4" spans="1:9" x14ac:dyDescent="0.2">
      <c r="A4" s="96" t="s">
        <v>0</v>
      </c>
      <c r="B4" s="96"/>
      <c r="C4" s="96"/>
      <c r="D4" s="97" t="str">
        <f>IF('1. RCA INFO'!E5="","",'1. RCA INFO'!E5)</f>
        <v/>
      </c>
      <c r="E4" s="96"/>
      <c r="F4" s="96"/>
      <c r="G4" s="96"/>
      <c r="H4" s="96"/>
      <c r="I4" s="96"/>
    </row>
    <row r="5" spans="1:9" x14ac:dyDescent="0.2">
      <c r="A5" s="96" t="s">
        <v>1</v>
      </c>
      <c r="B5" s="96"/>
      <c r="C5" s="96"/>
      <c r="D5" s="96" t="str">
        <f>IF(ISBLANK('1. RCA INFO'!E7),"",('1. RCA INFO'!E7))</f>
        <v/>
      </c>
      <c r="E5" s="96"/>
      <c r="F5" s="96"/>
      <c r="G5" s="96"/>
      <c r="H5" s="96"/>
      <c r="I5" s="96"/>
    </row>
    <row r="6" spans="1:9" x14ac:dyDescent="0.2">
      <c r="A6" s="96" t="s">
        <v>2</v>
      </c>
      <c r="B6" s="96"/>
      <c r="C6" s="96"/>
      <c r="D6" s="98" t="str">
        <f>IF('1. RCA INFO'!E9="","",'1. RCA INFO'!E9)</f>
        <v/>
      </c>
      <c r="E6" s="98"/>
      <c r="F6" s="96"/>
      <c r="G6" s="96"/>
      <c r="H6" s="96"/>
      <c r="I6" s="96"/>
    </row>
    <row r="7" spans="1:9" x14ac:dyDescent="0.2">
      <c r="A7" s="96" t="s">
        <v>224</v>
      </c>
      <c r="B7" s="96"/>
      <c r="C7" s="96"/>
      <c r="D7" s="99" t="str">
        <f>IF('1. RCA INFO'!E11="","",'1. RCA INFO'!E11)</f>
        <v/>
      </c>
      <c r="E7" s="96"/>
      <c r="F7" s="96"/>
      <c r="G7" s="96"/>
      <c r="H7" s="96"/>
      <c r="I7" s="96"/>
    </row>
    <row r="8" spans="1:9" x14ac:dyDescent="0.2">
      <c r="A8" s="96" t="s">
        <v>3</v>
      </c>
      <c r="B8" s="96"/>
      <c r="C8" s="96"/>
      <c r="D8" s="186" t="str">
        <f>IF(CONCATENATE('1. RCA INFO'!E15," -- ",'1. RCA INFO'!E16)=" -- ","",CONCATENATE('1. RCA INFO'!E15," -- ",'1. RCA INFO'!E16))</f>
        <v/>
      </c>
      <c r="E8" s="186"/>
      <c r="F8" s="186"/>
      <c r="G8" s="186"/>
      <c r="H8" s="186"/>
      <c r="I8" s="186"/>
    </row>
    <row r="9" spans="1:9" x14ac:dyDescent="0.2">
      <c r="A9" s="96" t="s">
        <v>258</v>
      </c>
      <c r="B9" s="96"/>
      <c r="C9" s="96"/>
      <c r="D9" s="100"/>
      <c r="E9" s="96"/>
      <c r="F9" s="96"/>
      <c r="G9" s="96"/>
      <c r="H9" s="96"/>
      <c r="I9" s="96"/>
    </row>
    <row r="10" spans="1:9" x14ac:dyDescent="0.2">
      <c r="A10" s="107" t="s">
        <v>4</v>
      </c>
      <c r="B10" s="96"/>
      <c r="C10" s="96"/>
      <c r="D10" s="96" t="str">
        <f>IF('1. RCA INFO'!E19="","",'1. RCA INFO'!E19)</f>
        <v/>
      </c>
      <c r="E10" s="96"/>
      <c r="F10" s="96"/>
      <c r="G10" s="96"/>
      <c r="H10" s="96"/>
      <c r="I10" s="96"/>
    </row>
    <row r="11" spans="1:9" x14ac:dyDescent="0.2">
      <c r="A11" s="107" t="str">
        <f>'1. RCA INFO'!A21</f>
        <v>The Joint Commission Sentinel Event</v>
      </c>
      <c r="B11" s="96"/>
      <c r="C11" s="96"/>
      <c r="D11" s="96" t="str">
        <f>IF('1. RCA INFO'!E21="","",'1. RCA INFO'!E21)</f>
        <v/>
      </c>
      <c r="E11" s="96"/>
      <c r="F11" s="96"/>
      <c r="G11" s="96"/>
      <c r="H11" s="96"/>
      <c r="I11" s="96"/>
    </row>
    <row r="12" spans="1:9" x14ac:dyDescent="0.2">
      <c r="A12" s="107" t="str">
        <f>'1. RCA INFO'!A23</f>
        <v xml:space="preserve">Other Adverse/Sentinel Event </v>
      </c>
      <c r="B12" s="96"/>
      <c r="C12" s="96"/>
      <c r="D12" s="96" t="str">
        <f>IF('1. RCA INFO'!E23="","",'1. RCA INFO'!E23)</f>
        <v/>
      </c>
      <c r="E12" s="96"/>
      <c r="F12" s="96"/>
      <c r="G12" s="96"/>
      <c r="H12" s="96"/>
      <c r="I12" s="96"/>
    </row>
    <row r="13" spans="1:9" x14ac:dyDescent="0.2">
      <c r="A13" s="96"/>
      <c r="B13" s="96"/>
      <c r="C13" s="96"/>
      <c r="D13" s="96"/>
      <c r="E13" s="96"/>
      <c r="F13" s="96"/>
      <c r="G13" s="96"/>
      <c r="H13" s="96"/>
      <c r="I13" s="96"/>
    </row>
    <row r="14" spans="1:9" x14ac:dyDescent="0.2">
      <c r="A14" s="37" t="s">
        <v>235</v>
      </c>
      <c r="B14" s="38"/>
      <c r="C14" s="39"/>
      <c r="D14" s="39"/>
      <c r="E14" s="39"/>
      <c r="F14" s="39"/>
      <c r="G14" s="39"/>
      <c r="H14" s="39"/>
      <c r="I14" s="39"/>
    </row>
    <row r="15" spans="1:9" x14ac:dyDescent="0.2">
      <c r="A15" s="42" t="str">
        <f>IF(CONCATENATE("Name: ",'2. PATIENT'!B7,", ",'2. PATIENT'!B5)="Name: , ","Name: ",CONCATENATE("Name: ",'2. PATIENT'!B7,", ",'2. PATIENT'!B5))</f>
        <v xml:space="preserve">Name: </v>
      </c>
      <c r="B15" s="108"/>
      <c r="C15" s="109"/>
      <c r="D15" s="109"/>
      <c r="E15" s="110" t="str">
        <f>CONCATENATE("Admin Diagnosis Code: ",'2. PATIENT'!B9)</f>
        <v xml:space="preserve">Admin Diagnosis Code: </v>
      </c>
      <c r="F15" s="108" t="str">
        <f>IF('2. PATIENT'!B9="","",'2. PATIENT'!B9)</f>
        <v/>
      </c>
      <c r="G15" s="109"/>
      <c r="H15" s="109"/>
      <c r="I15" s="109"/>
    </row>
    <row r="16" spans="1:9" x14ac:dyDescent="0.2">
      <c r="A16" s="42" t="str">
        <f>CONCATENATE("MRN: ",'2. PATIENT'!F5)</f>
        <v xml:space="preserve">MRN: </v>
      </c>
      <c r="B16" s="108"/>
      <c r="C16" s="109"/>
      <c r="D16" s="109"/>
      <c r="E16" s="110" t="str">
        <f>CONCATENATE("Admin Diagnosis Description: ",'2. PATIENT'!B10)</f>
        <v xml:space="preserve">Admin Diagnosis Description: </v>
      </c>
      <c r="F16" s="108" t="str">
        <f>IF('2. PATIENT'!B10="","",'2. PATIENT'!B10)</f>
        <v/>
      </c>
      <c r="G16" s="109"/>
      <c r="H16" s="109"/>
      <c r="I16" s="109"/>
    </row>
    <row r="17" spans="1:17" x14ac:dyDescent="0.2">
      <c r="A17" s="42" t="str">
        <f>CONCATENATE("Age/Gender: ",'2. PATIENT'!F9,"/",'2. PATIENT'!F11)</f>
        <v>Age/Gender: /</v>
      </c>
      <c r="B17" s="109"/>
      <c r="C17" s="109"/>
      <c r="D17" s="111"/>
      <c r="E17" s="110" t="str">
        <f>CONCATENATE("Primary Diagnosis Description: ",'2. PATIENT'!B12)</f>
        <v xml:space="preserve">Primary Diagnosis Description: </v>
      </c>
      <c r="F17" s="108" t="str">
        <f>IF('2. PATIENT'!B12="","",'2. PATIENT'!B12)</f>
        <v/>
      </c>
      <c r="G17" s="109"/>
      <c r="H17" s="109"/>
      <c r="I17" s="109"/>
    </row>
    <row r="18" spans="1:17" x14ac:dyDescent="0.2">
      <c r="A18" s="42" t="str">
        <f>IFERROR(CONCATENATE("Harm Level: ",LEFT('2. PATIENT'!F13,FIND(": ",'2. PATIENT'!F13)-1),IF(ISBLANK('2. PATIENT'!F15),""," ("),LEFT('2. PATIENT'!F15,FIND(": ",'2. PATIENT'!F15)-1),IF(ISBLANK('2. PATIENT'!F15),"",")")),"")</f>
        <v/>
      </c>
      <c r="B18" s="110"/>
      <c r="C18" s="109"/>
      <c r="D18" s="109"/>
      <c r="E18" s="110" t="str">
        <f>CONCATENATE("Primary Procedure Code: ",'2. PATIENT'!B13)</f>
        <v xml:space="preserve">Primary Procedure Code: </v>
      </c>
      <c r="F18" s="108" t="str">
        <f>IF('2. PATIENT'!B13="","",'2. PATIENT'!B13)</f>
        <v/>
      </c>
      <c r="G18" s="109"/>
      <c r="H18" s="109"/>
      <c r="I18" s="109"/>
    </row>
    <row r="19" spans="1:17" x14ac:dyDescent="0.2">
      <c r="A19" s="42" t="str">
        <f>IFERROR(CONCATENATE("Event Type: ",'1. RCA INFO'!E13),"")</f>
        <v xml:space="preserve">Event Type: </v>
      </c>
      <c r="B19" s="110"/>
      <c r="C19" s="109"/>
      <c r="D19" s="109"/>
      <c r="E19" s="110"/>
      <c r="F19" s="108"/>
      <c r="G19" s="109"/>
      <c r="H19" s="109"/>
      <c r="I19" s="109"/>
    </row>
    <row r="20" spans="1:17" x14ac:dyDescent="0.2">
      <c r="A20" s="41" t="str">
        <f>CONCATENATE("ASA Classification: ",'2. PATIENT'!B19)</f>
        <v xml:space="preserve">ASA Classification: </v>
      </c>
      <c r="B20" s="112"/>
      <c r="C20" s="109"/>
      <c r="D20" s="109"/>
      <c r="E20" s="110" t="str">
        <f>CONCATENATE("Primary Procedure Description: ",'2. PATIENT'!B14)</f>
        <v xml:space="preserve">Primary Procedure Description: </v>
      </c>
      <c r="F20" s="108" t="str">
        <f>IF('2. PATIENT'!B14="","",'2. PATIENT'!B14)</f>
        <v/>
      </c>
      <c r="G20" s="109"/>
      <c r="H20" s="109"/>
      <c r="I20" s="109"/>
      <c r="K20" s="140" t="s">
        <v>259</v>
      </c>
    </row>
    <row r="21" spans="1:17" x14ac:dyDescent="0.2">
      <c r="A21" s="41" t="str">
        <f>CONCATENATE("Emergent Status: ",'2. PATIENT'!F17)</f>
        <v xml:space="preserve">Emergent Status: </v>
      </c>
      <c r="B21" s="108"/>
      <c r="C21" s="109"/>
      <c r="D21" s="109"/>
      <c r="E21" s="110" t="str">
        <f>CONCATENATE("Secondary Procedure Code: ",'2. PATIENT'!B16)</f>
        <v xml:space="preserve">Secondary Procedure Code: </v>
      </c>
      <c r="F21" s="108" t="str">
        <f>IF('2. PATIENT'!B16="","",'2. PATIENT'!B16)</f>
        <v/>
      </c>
      <c r="G21" s="109"/>
      <c r="H21" s="109"/>
      <c r="I21" s="109"/>
    </row>
    <row r="22" spans="1:17" x14ac:dyDescent="0.2">
      <c r="A22" s="41" t="str">
        <f>CONCATENATE("Co-Morbidities: ",'2. PATIENT'!F18)</f>
        <v xml:space="preserve">Co-Morbidities: </v>
      </c>
      <c r="B22" s="108"/>
      <c r="C22" s="109"/>
      <c r="D22" s="109"/>
      <c r="E22" s="110" t="str">
        <f>CONCATENATE("Secondary Procedure Description: ",'2. PATIENT'!B17)</f>
        <v xml:space="preserve">Secondary Procedure Description: </v>
      </c>
      <c r="F22" s="108" t="str">
        <f>IF('2. PATIENT'!B17="","",'2. PATIENT'!B17)</f>
        <v/>
      </c>
      <c r="G22" s="109"/>
      <c r="H22" s="109"/>
      <c r="I22" s="109"/>
    </row>
    <row r="23" spans="1:17" x14ac:dyDescent="0.2">
      <c r="A23" s="41" t="str">
        <f>CONCATENATE("Behavioral History: ",'2. PATIENT'!F19)</f>
        <v xml:space="preserve">Behavioral History: </v>
      </c>
      <c r="B23" s="108"/>
      <c r="C23" s="109"/>
      <c r="D23" s="109"/>
      <c r="E23" s="109"/>
      <c r="F23" s="109"/>
      <c r="G23" s="109"/>
      <c r="H23" s="109"/>
      <c r="I23" s="109"/>
    </row>
    <row r="24" spans="1:17" x14ac:dyDescent="0.2">
      <c r="B24" s="113"/>
      <c r="C24" s="113"/>
      <c r="D24" s="113"/>
      <c r="E24" s="113"/>
      <c r="F24" s="113"/>
      <c r="G24" s="113"/>
      <c r="H24" s="113"/>
      <c r="I24" s="113"/>
    </row>
    <row r="25" spans="1:17" s="1" customFormat="1" x14ac:dyDescent="0.2">
      <c r="A25" s="37" t="s">
        <v>236</v>
      </c>
      <c r="B25" s="38"/>
      <c r="C25" s="39"/>
      <c r="D25" s="39"/>
      <c r="E25" s="39"/>
      <c r="F25" s="39"/>
      <c r="G25" s="39"/>
      <c r="H25" s="39"/>
      <c r="I25" s="39"/>
      <c r="J25" s="16"/>
      <c r="K25" s="16"/>
      <c r="L25" s="36"/>
      <c r="M25" s="36"/>
      <c r="N25" s="36"/>
      <c r="O25" s="36"/>
      <c r="P25" s="36"/>
      <c r="Q25" s="36"/>
    </row>
    <row r="26" spans="1:17" x14ac:dyDescent="0.2">
      <c r="A26" s="36"/>
      <c r="B26" s="49" t="s">
        <v>11</v>
      </c>
      <c r="C26" s="50"/>
      <c r="D26" s="51" t="s">
        <v>12</v>
      </c>
      <c r="E26" s="49" t="s">
        <v>13</v>
      </c>
      <c r="F26" s="49" t="s">
        <v>14</v>
      </c>
      <c r="G26" s="49" t="s">
        <v>15</v>
      </c>
      <c r="H26" s="49" t="s">
        <v>16</v>
      </c>
      <c r="I26" s="49" t="s">
        <v>17</v>
      </c>
      <c r="J26" s="36"/>
      <c r="K26" s="36"/>
    </row>
    <row r="27" spans="1:17" s="1" customFormat="1" x14ac:dyDescent="0.2">
      <c r="A27" s="36"/>
      <c r="B27" s="145" t="str">
        <f>IF('2. PATIENT'!B23="","",'2. PATIENT'!B23)</f>
        <v/>
      </c>
      <c r="C27" s="143"/>
      <c r="D27" s="143" t="str">
        <f>IF('2. PATIENT'!B25="","",'2. PATIENT'!B25)</f>
        <v/>
      </c>
      <c r="E27" s="143" t="str">
        <f>IF('2. PATIENT'!B27="","",'2. PATIENT'!B27)</f>
        <v/>
      </c>
      <c r="F27" s="143" t="str">
        <f>IF('2. PATIENT'!B29="","",'2. PATIENT'!B29)</f>
        <v/>
      </c>
      <c r="G27" s="146" t="str">
        <f>IF('2. PATIENT'!B31="","",'2. PATIENT'!B31)</f>
        <v/>
      </c>
      <c r="H27" s="146" t="str">
        <f>IF('2. PATIENT'!B33="","",'2. PATIENT'!B33)</f>
        <v/>
      </c>
      <c r="I27" s="146" t="str">
        <f>IF('2. PATIENT'!B35="","",'2. PATIENT'!B35)</f>
        <v/>
      </c>
      <c r="J27" s="36"/>
      <c r="K27" s="36"/>
      <c r="L27" s="36"/>
      <c r="M27" s="36"/>
      <c r="N27" s="36"/>
      <c r="O27" s="36"/>
      <c r="P27" s="36"/>
      <c r="Q27" s="36"/>
    </row>
    <row r="28" spans="1:17" s="1" customFormat="1" x14ac:dyDescent="0.2">
      <c r="A28" s="36"/>
      <c r="B28" s="145" t="str">
        <f>IF('2. PATIENT'!D23="","",'2. PATIENT'!D23)</f>
        <v/>
      </c>
      <c r="C28" s="143"/>
      <c r="D28" s="143" t="str">
        <f>IF('2. PATIENT'!D25="","",'2. PATIENT'!D25)</f>
        <v/>
      </c>
      <c r="E28" s="143" t="str">
        <f>IF('2. PATIENT'!D$27="","",'2. PATIENT'!D$27)</f>
        <v/>
      </c>
      <c r="F28" s="143" t="str">
        <f>IF('2. PATIENT'!D29="","",'2. PATIENT'!D29)</f>
        <v/>
      </c>
      <c r="G28" s="146" t="str">
        <f>IF('2. PATIENT'!D31="","",'2. PATIENT'!D31)</f>
        <v/>
      </c>
      <c r="H28" s="146" t="str">
        <f>IF('2. PATIENT'!D33="","",'2. PATIENT'!D33)</f>
        <v/>
      </c>
      <c r="I28" s="146" t="str">
        <f>IF('2. PATIENT'!D35="","",'2. PATIENT'!D35)</f>
        <v/>
      </c>
      <c r="J28" s="36"/>
      <c r="K28" s="36"/>
      <c r="L28" s="36"/>
      <c r="M28" s="36"/>
      <c r="N28" s="36"/>
      <c r="O28" s="36"/>
      <c r="P28" s="36"/>
      <c r="Q28" s="36"/>
    </row>
    <row r="29" spans="1:17" s="1" customFormat="1" x14ac:dyDescent="0.2">
      <c r="A29" s="36"/>
      <c r="B29" s="145" t="str">
        <f>IF('2. PATIENT'!F23="","",'2. PATIENT'!F23)</f>
        <v/>
      </c>
      <c r="C29" s="143"/>
      <c r="D29" s="143" t="str">
        <f>IF('2. PATIENT'!F25="","",'2. PATIENT'!F25)</f>
        <v/>
      </c>
      <c r="E29" s="143" t="str">
        <f>IF('2. PATIENT'!F$27="","",'2. PATIENT'!F$27)</f>
        <v/>
      </c>
      <c r="F29" s="143" t="str">
        <f>IF('2. PATIENT'!F29="","",'2. PATIENT'!F29)</f>
        <v/>
      </c>
      <c r="G29" s="146" t="str">
        <f>IF('2. PATIENT'!F31="","",'2. PATIENT'!F31)</f>
        <v/>
      </c>
      <c r="H29" s="146" t="str">
        <f>IF('2. PATIENT'!F33="","",'2. PATIENT'!F33)</f>
        <v/>
      </c>
      <c r="I29" s="146" t="str">
        <f>IF('2. PATIENT'!F35="","",'2. PATIENT'!F35)</f>
        <v/>
      </c>
      <c r="J29" s="36"/>
      <c r="K29" s="36"/>
      <c r="L29" s="36"/>
      <c r="M29" s="36"/>
      <c r="N29" s="36"/>
      <c r="O29" s="36"/>
      <c r="P29" s="36"/>
      <c r="Q29" s="36"/>
    </row>
    <row r="30" spans="1:17" s="1" customFormat="1" x14ac:dyDescent="0.2">
      <c r="A30" s="36"/>
      <c r="B30" s="145" t="str">
        <f>IF('2. PATIENT'!H23="","",'2. PATIENT'!H23)</f>
        <v/>
      </c>
      <c r="C30" s="143"/>
      <c r="D30" s="143" t="str">
        <f>IF('2. PATIENT'!H25="","",'2. PATIENT'!H25)</f>
        <v/>
      </c>
      <c r="E30" s="143" t="str">
        <f>IF('2. PATIENT'!H$27="","",'2. PATIENT'!H$27)</f>
        <v/>
      </c>
      <c r="F30" s="143" t="str">
        <f>IF('2. PATIENT'!H29="","",'2. PATIENT'!H29)</f>
        <v/>
      </c>
      <c r="G30" s="146" t="str">
        <f>IF('2. PATIENT'!H31="","",'2. PATIENT'!H31)</f>
        <v/>
      </c>
      <c r="H30" s="146" t="str">
        <f>IF('2. PATIENT'!H33="","",'2. PATIENT'!H33)</f>
        <v/>
      </c>
      <c r="I30" s="146" t="str">
        <f>IF('2. PATIENT'!H35="","",'2. PATIENT'!H35)</f>
        <v/>
      </c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B31" s="147"/>
      <c r="C31" s="144"/>
      <c r="D31" s="144"/>
      <c r="E31" s="144"/>
      <c r="F31" s="144"/>
      <c r="G31" s="144"/>
      <c r="H31" s="144"/>
      <c r="I31" s="144"/>
    </row>
    <row r="32" spans="1:17" x14ac:dyDescent="0.2">
      <c r="B32" s="43"/>
      <c r="C32" s="44"/>
      <c r="D32" s="44"/>
      <c r="E32" s="44"/>
      <c r="F32" s="44"/>
      <c r="G32" s="44"/>
      <c r="H32" s="44"/>
      <c r="I32" s="44"/>
    </row>
    <row r="33" spans="1:18" ht="15" customHeight="1" x14ac:dyDescent="0.2">
      <c r="A33" s="40" t="s">
        <v>251</v>
      </c>
      <c r="B33" s="39"/>
      <c r="C33" s="39"/>
      <c r="D33" s="39"/>
      <c r="E33" s="39"/>
      <c r="F33" s="39"/>
      <c r="G33" s="39"/>
      <c r="H33" s="39"/>
      <c r="I33" s="39"/>
      <c r="R33" s="16"/>
    </row>
    <row r="34" spans="1:18" ht="12.75" customHeight="1" x14ac:dyDescent="0.2">
      <c r="A34" s="44"/>
      <c r="B34" s="49" t="s">
        <v>161</v>
      </c>
      <c r="C34" s="53"/>
      <c r="D34" s="49" t="s">
        <v>162</v>
      </c>
      <c r="E34" s="53" t="s">
        <v>23</v>
      </c>
      <c r="F34" s="76"/>
      <c r="G34" s="189" t="s">
        <v>24</v>
      </c>
      <c r="H34" s="189"/>
      <c r="I34" s="189"/>
      <c r="R34" s="16"/>
    </row>
    <row r="35" spans="1:18" s="1" customFormat="1" ht="15" customHeight="1" x14ac:dyDescent="0.2">
      <c r="A35" s="45"/>
      <c r="B35" s="141" t="str">
        <f>IF('4.EVENT TIMELINE'!$B6="","",'4.EVENT TIMELINE'!$B6)</f>
        <v/>
      </c>
      <c r="C35" s="142"/>
      <c r="D35" s="141" t="str">
        <f>IF('4.EVENT TIMELINE'!$D6="","",'4.EVENT TIMELINE'!$D6)</f>
        <v/>
      </c>
      <c r="E35" s="188" t="str">
        <f>IF('4.EVENT TIMELINE'!$F6="","",'4.EVENT TIMELINE'!$F6)</f>
        <v/>
      </c>
      <c r="F35" s="188"/>
      <c r="G35" s="188" t="str">
        <f>IF('4.EVENT TIMELINE'!$G6="","",'4.EVENT TIMELINE'!$G6)</f>
        <v/>
      </c>
      <c r="H35" s="188"/>
      <c r="I35" s="188"/>
      <c r="J35" s="36"/>
      <c r="K35" s="36"/>
      <c r="L35" s="36"/>
      <c r="M35" s="36"/>
      <c r="N35" s="36"/>
      <c r="O35" s="36"/>
      <c r="P35" s="36"/>
      <c r="Q35" s="36"/>
    </row>
    <row r="36" spans="1:18" s="1" customFormat="1" x14ac:dyDescent="0.2">
      <c r="A36" s="45"/>
      <c r="B36" s="141" t="str">
        <f>IF('4.EVENT TIMELINE'!$B7="","",'4.EVENT TIMELINE'!$B7)</f>
        <v/>
      </c>
      <c r="C36" s="142"/>
      <c r="D36" s="141" t="str">
        <f>IF('4.EVENT TIMELINE'!$D7="","",'4.EVENT TIMELINE'!$D7)</f>
        <v/>
      </c>
      <c r="E36" s="188" t="str">
        <f>IF('4.EVENT TIMELINE'!$F7="","",'4.EVENT TIMELINE'!$F7)</f>
        <v/>
      </c>
      <c r="F36" s="188"/>
      <c r="G36" s="188" t="str">
        <f>IF('4.EVENT TIMELINE'!$G7="","",'4.EVENT TIMELINE'!$G7)</f>
        <v/>
      </c>
      <c r="H36" s="188"/>
      <c r="I36" s="188"/>
      <c r="J36" s="36"/>
      <c r="K36" s="36"/>
      <c r="L36" s="36"/>
      <c r="M36" s="36"/>
      <c r="N36" s="36"/>
      <c r="O36" s="36"/>
      <c r="P36" s="36"/>
      <c r="Q36" s="36"/>
    </row>
    <row r="37" spans="1:18" s="1" customFormat="1" x14ac:dyDescent="0.2">
      <c r="A37" s="45"/>
      <c r="B37" s="141" t="str">
        <f>IF('4.EVENT TIMELINE'!$B8="","",'4.EVENT TIMELINE'!$B8)</f>
        <v/>
      </c>
      <c r="C37" s="142"/>
      <c r="D37" s="141" t="str">
        <f>IF('4.EVENT TIMELINE'!$D8="","",'4.EVENT TIMELINE'!$D8)</f>
        <v/>
      </c>
      <c r="E37" s="188" t="str">
        <f>IF('4.EVENT TIMELINE'!$F8="","",'4.EVENT TIMELINE'!$F8)</f>
        <v/>
      </c>
      <c r="F37" s="188"/>
      <c r="G37" s="188" t="str">
        <f>IF('4.EVENT TIMELINE'!$G8="","",'4.EVENT TIMELINE'!$G8)</f>
        <v/>
      </c>
      <c r="H37" s="188"/>
      <c r="I37" s="188"/>
      <c r="J37" s="36"/>
      <c r="K37" s="36"/>
      <c r="L37" s="36"/>
      <c r="M37" s="36"/>
      <c r="N37" s="36"/>
      <c r="O37" s="36"/>
      <c r="P37" s="36"/>
      <c r="Q37" s="36"/>
    </row>
    <row r="38" spans="1:18" s="1" customFormat="1" x14ac:dyDescent="0.2">
      <c r="A38" s="45"/>
      <c r="B38" s="141" t="str">
        <f>IF('4.EVENT TIMELINE'!$B9="","",'4.EVENT TIMELINE'!$B9)</f>
        <v/>
      </c>
      <c r="C38" s="142"/>
      <c r="D38" s="141" t="str">
        <f>IF('4.EVENT TIMELINE'!$D9="","",'4.EVENT TIMELINE'!$D9)</f>
        <v/>
      </c>
      <c r="E38" s="188" t="str">
        <f>IF('4.EVENT TIMELINE'!$F9="","",'4.EVENT TIMELINE'!$F9)</f>
        <v/>
      </c>
      <c r="F38" s="188"/>
      <c r="G38" s="188" t="str">
        <f>IF('4.EVENT TIMELINE'!$G9="","",'4.EVENT TIMELINE'!$G9)</f>
        <v/>
      </c>
      <c r="H38" s="188"/>
      <c r="I38" s="188"/>
      <c r="J38" s="36"/>
      <c r="K38" s="36"/>
      <c r="L38" s="36"/>
      <c r="M38" s="36"/>
      <c r="N38" s="36"/>
      <c r="O38" s="36"/>
      <c r="P38" s="36"/>
      <c r="Q38" s="36"/>
    </row>
    <row r="39" spans="1:18" s="1" customFormat="1" x14ac:dyDescent="0.2">
      <c r="A39" s="45"/>
      <c r="B39" s="141" t="str">
        <f>IF('4.EVENT TIMELINE'!$B10="","",'4.EVENT TIMELINE'!$B10)</f>
        <v/>
      </c>
      <c r="C39" s="142"/>
      <c r="D39" s="141" t="str">
        <f>IF('4.EVENT TIMELINE'!$D10="","",'4.EVENT TIMELINE'!$D10)</f>
        <v/>
      </c>
      <c r="E39" s="188" t="str">
        <f>IF('4.EVENT TIMELINE'!$F10="","",'4.EVENT TIMELINE'!$F10)</f>
        <v/>
      </c>
      <c r="F39" s="188"/>
      <c r="G39" s="188" t="str">
        <f>IF('4.EVENT TIMELINE'!$G10="","",'4.EVENT TIMELINE'!$G10)</f>
        <v/>
      </c>
      <c r="H39" s="188"/>
      <c r="I39" s="188"/>
      <c r="J39" s="36"/>
      <c r="K39" s="36"/>
      <c r="L39" s="36"/>
      <c r="M39" s="36"/>
      <c r="N39" s="36"/>
      <c r="O39" s="36"/>
      <c r="P39" s="36"/>
      <c r="Q39" s="36"/>
    </row>
    <row r="40" spans="1:18" s="1" customFormat="1" x14ac:dyDescent="0.2">
      <c r="A40" s="45"/>
      <c r="B40" s="141" t="str">
        <f>IF('4.EVENT TIMELINE'!$B11="","",'4.EVENT TIMELINE'!$B11)</f>
        <v/>
      </c>
      <c r="C40" s="142"/>
      <c r="D40" s="141" t="str">
        <f>IF('4.EVENT TIMELINE'!$D11="","",'4.EVENT TIMELINE'!$D11)</f>
        <v/>
      </c>
      <c r="E40" s="188" t="str">
        <f>IF('4.EVENT TIMELINE'!$F11="","",'4.EVENT TIMELINE'!$F11)</f>
        <v/>
      </c>
      <c r="F40" s="188"/>
      <c r="G40" s="188" t="str">
        <f>IF('4.EVENT TIMELINE'!$G11="","",'4.EVENT TIMELINE'!$G11)</f>
        <v/>
      </c>
      <c r="H40" s="188"/>
      <c r="I40" s="188"/>
      <c r="J40" s="36"/>
      <c r="K40" s="36"/>
      <c r="L40" s="36"/>
      <c r="M40" s="36"/>
      <c r="N40" s="36"/>
      <c r="O40" s="36"/>
      <c r="P40" s="36"/>
      <c r="Q40" s="36"/>
    </row>
    <row r="41" spans="1:18" s="1" customFormat="1" x14ac:dyDescent="0.2">
      <c r="A41" s="45"/>
      <c r="B41" s="141" t="str">
        <f>IF('4.EVENT TIMELINE'!$B12="","",'4.EVENT TIMELINE'!$B12)</f>
        <v/>
      </c>
      <c r="C41" s="142"/>
      <c r="D41" s="141" t="str">
        <f>IF('4.EVENT TIMELINE'!$D12="","",'4.EVENT TIMELINE'!$D12)</f>
        <v/>
      </c>
      <c r="E41" s="188" t="str">
        <f>IF('4.EVENT TIMELINE'!$F12="","",'4.EVENT TIMELINE'!$F12)</f>
        <v/>
      </c>
      <c r="F41" s="188"/>
      <c r="G41" s="188" t="str">
        <f>IF('4.EVENT TIMELINE'!$G12="","",'4.EVENT TIMELINE'!$G12)</f>
        <v/>
      </c>
      <c r="H41" s="188"/>
      <c r="I41" s="188"/>
      <c r="J41" s="36"/>
      <c r="K41" s="36"/>
      <c r="L41" s="36"/>
      <c r="M41" s="36"/>
      <c r="N41" s="36"/>
      <c r="O41" s="36"/>
      <c r="P41" s="36"/>
      <c r="Q41" s="36"/>
    </row>
    <row r="42" spans="1:18" s="1" customFormat="1" x14ac:dyDescent="0.2">
      <c r="A42" s="45"/>
      <c r="B42" s="141" t="str">
        <f>IF('4.EVENT TIMELINE'!$B13="","",'4.EVENT TIMELINE'!$B13)</f>
        <v/>
      </c>
      <c r="C42" s="142"/>
      <c r="D42" s="141" t="str">
        <f>IF('4.EVENT TIMELINE'!$D13="","",'4.EVENT TIMELINE'!$D13)</f>
        <v/>
      </c>
      <c r="E42" s="188" t="str">
        <f>IF('4.EVENT TIMELINE'!$F13="","",'4.EVENT TIMELINE'!$F13)</f>
        <v/>
      </c>
      <c r="F42" s="188"/>
      <c r="G42" s="188" t="str">
        <f>IF('4.EVENT TIMELINE'!$G13="","",'4.EVENT TIMELINE'!$G13)</f>
        <v/>
      </c>
      <c r="H42" s="188"/>
      <c r="I42" s="188"/>
      <c r="J42" s="36"/>
      <c r="K42" s="36"/>
      <c r="L42" s="36"/>
      <c r="M42" s="36"/>
      <c r="N42" s="36"/>
      <c r="O42" s="36"/>
      <c r="P42" s="36"/>
      <c r="Q42" s="36"/>
    </row>
    <row r="43" spans="1:18" s="1" customFormat="1" x14ac:dyDescent="0.2">
      <c r="A43" s="45"/>
      <c r="B43" s="141" t="str">
        <f>IF('4.EVENT TIMELINE'!$B14="","",'4.EVENT TIMELINE'!$B14)</f>
        <v/>
      </c>
      <c r="C43" s="142"/>
      <c r="D43" s="141" t="str">
        <f>IF('4.EVENT TIMELINE'!$D14="","",'4.EVENT TIMELINE'!$D14)</f>
        <v/>
      </c>
      <c r="E43" s="188" t="str">
        <f>IF('4.EVENT TIMELINE'!$F14="","",'4.EVENT TIMELINE'!$F14)</f>
        <v/>
      </c>
      <c r="F43" s="188"/>
      <c r="G43" s="188" t="str">
        <f>IF('4.EVENT TIMELINE'!$G14="","",'4.EVENT TIMELINE'!$G14)</f>
        <v/>
      </c>
      <c r="H43" s="188"/>
      <c r="I43" s="188"/>
      <c r="J43" s="36"/>
      <c r="K43" s="36"/>
      <c r="L43" s="36"/>
      <c r="M43" s="36"/>
      <c r="N43" s="36"/>
      <c r="O43" s="36"/>
      <c r="P43" s="36"/>
      <c r="Q43" s="36"/>
    </row>
    <row r="44" spans="1:18" s="1" customFormat="1" x14ac:dyDescent="0.2">
      <c r="A44" s="45"/>
      <c r="B44" s="141" t="str">
        <f>IF('4.EVENT TIMELINE'!$B15="","",'4.EVENT TIMELINE'!$B15)</f>
        <v/>
      </c>
      <c r="C44" s="142"/>
      <c r="D44" s="141" t="str">
        <f>IF('4.EVENT TIMELINE'!$D15="","",'4.EVENT TIMELINE'!$D15)</f>
        <v/>
      </c>
      <c r="E44" s="188" t="str">
        <f>IF('4.EVENT TIMELINE'!$F15="","",'4.EVENT TIMELINE'!$F15)</f>
        <v/>
      </c>
      <c r="F44" s="188"/>
      <c r="G44" s="188" t="str">
        <f>IF('4.EVENT TIMELINE'!$G15="","",'4.EVENT TIMELINE'!$G15)</f>
        <v/>
      </c>
      <c r="H44" s="188"/>
      <c r="I44" s="188"/>
      <c r="J44" s="36"/>
      <c r="K44" s="36"/>
      <c r="L44" s="36"/>
      <c r="M44" s="36"/>
      <c r="N44" s="36"/>
      <c r="O44" s="36"/>
      <c r="P44" s="36"/>
      <c r="Q44" s="36"/>
    </row>
    <row r="45" spans="1:18" s="1" customFormat="1" x14ac:dyDescent="0.2">
      <c r="A45" s="45"/>
      <c r="B45" s="141" t="str">
        <f>IF('4.EVENT TIMELINE'!$B16="","",'4.EVENT TIMELINE'!$B16)</f>
        <v/>
      </c>
      <c r="C45" s="142"/>
      <c r="D45" s="141" t="str">
        <f>IF('4.EVENT TIMELINE'!$D16="","",'4.EVENT TIMELINE'!$D16)</f>
        <v/>
      </c>
      <c r="E45" s="188" t="str">
        <f>IF('4.EVENT TIMELINE'!$F16="","",'4.EVENT TIMELINE'!$F16)</f>
        <v/>
      </c>
      <c r="F45" s="188"/>
      <c r="G45" s="188" t="str">
        <f>IF('4.EVENT TIMELINE'!$G16="","",'4.EVENT TIMELINE'!$G16)</f>
        <v/>
      </c>
      <c r="H45" s="188"/>
      <c r="I45" s="188"/>
      <c r="J45" s="36"/>
      <c r="K45" s="36"/>
      <c r="L45" s="36"/>
      <c r="M45" s="36"/>
      <c r="N45" s="36"/>
      <c r="O45" s="36"/>
      <c r="P45" s="36"/>
      <c r="Q45" s="36"/>
    </row>
    <row r="46" spans="1:18" s="1" customForma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36"/>
      <c r="K46" s="36"/>
      <c r="L46" s="36"/>
      <c r="M46" s="36"/>
      <c r="N46" s="36"/>
      <c r="O46" s="36"/>
      <c r="P46" s="36"/>
      <c r="Q46" s="36"/>
    </row>
    <row r="47" spans="1:18" x14ac:dyDescent="0.2">
      <c r="A47" s="40" t="s">
        <v>237</v>
      </c>
      <c r="B47" s="39"/>
      <c r="C47" s="39"/>
      <c r="D47" s="39"/>
      <c r="E47" s="39"/>
      <c r="F47" s="39"/>
      <c r="G47" s="39"/>
      <c r="H47" s="39"/>
      <c r="I47" s="39"/>
    </row>
    <row r="48" spans="1:18" ht="25.5" x14ac:dyDescent="0.2">
      <c r="A48" s="44"/>
      <c r="B48" s="52" t="s">
        <v>252</v>
      </c>
      <c r="C48" s="52"/>
      <c r="D48" s="52" t="s">
        <v>253</v>
      </c>
      <c r="E48" s="52" t="s">
        <v>26</v>
      </c>
      <c r="F48" s="52" t="str">
        <f>'5.SYSTEM-ACTION PLAN'!H5</f>
        <v>Responsible Party</v>
      </c>
      <c r="G48" s="168" t="str">
        <f>'5.SYSTEM-ACTION PLAN'!J5</f>
        <v>Date of Implementation</v>
      </c>
      <c r="H48" s="187" t="s">
        <v>254</v>
      </c>
      <c r="I48" s="187"/>
    </row>
    <row r="49" spans="1:17" s="1" customFormat="1" ht="21.75" customHeight="1" x14ac:dyDescent="0.2">
      <c r="A49" s="45"/>
      <c r="B49" s="143" t="str">
        <f>IF('5.SYSTEM-ACTION PLAN'!B6="","",'5.SYSTEM-ACTION PLAN'!B6)</f>
        <v/>
      </c>
      <c r="C49" s="143"/>
      <c r="D49" s="143" t="str">
        <f>IF('5.SYSTEM-ACTION PLAN'!D6="","",'5.SYSTEM-ACTION PLAN'!D6)</f>
        <v/>
      </c>
      <c r="E49" s="143" t="str">
        <f>IF('5.SYSTEM-ACTION PLAN'!F6="","",'5.SYSTEM-ACTION PLAN'!F6)</f>
        <v/>
      </c>
      <c r="F49" s="145" t="str">
        <f>IF('5.SYSTEM-ACTION PLAN'!H6="","",'5.SYSTEM-ACTION PLAN'!H6)</f>
        <v/>
      </c>
      <c r="G49" s="145" t="str">
        <f>IF('5.SYSTEM-ACTION PLAN'!J6="","",'5.SYSTEM-ACTION PLAN'!JH6)</f>
        <v/>
      </c>
      <c r="H49" s="185" t="str">
        <f>IF('5.SYSTEM-ACTION PLAN'!L6="","",'5.SYSTEM-ACTION PLAN'!L6)</f>
        <v/>
      </c>
      <c r="I49" s="185"/>
      <c r="J49" s="36"/>
      <c r="K49" s="36"/>
      <c r="L49" s="36"/>
      <c r="M49" s="36"/>
      <c r="N49" s="36"/>
      <c r="O49" s="36"/>
      <c r="P49" s="36"/>
      <c r="Q49" s="36"/>
    </row>
    <row r="50" spans="1:17" s="1" customFormat="1" ht="21.75" customHeight="1" x14ac:dyDescent="0.2">
      <c r="A50" s="45"/>
      <c r="B50" s="143" t="str">
        <f>IF('5.SYSTEM-ACTION PLAN'!B7="","",'5.SYSTEM-ACTION PLAN'!B7)</f>
        <v/>
      </c>
      <c r="C50" s="143"/>
      <c r="D50" s="143" t="str">
        <f>IF('5.SYSTEM-ACTION PLAN'!D7="","",'5.SYSTEM-ACTION PLAN'!D7)</f>
        <v/>
      </c>
      <c r="E50" s="143" t="str">
        <f>IF('5.SYSTEM-ACTION PLAN'!F7="","",'5.SYSTEM-ACTION PLAN'!F7)</f>
        <v/>
      </c>
      <c r="F50" s="145" t="str">
        <f>IF('5.SYSTEM-ACTION PLAN'!H7="","",'5.SYSTEM-ACTION PLAN'!H7)</f>
        <v/>
      </c>
      <c r="G50" s="145" t="str">
        <f>IF('5.SYSTEM-ACTION PLAN'!J7="","",'5.SYSTEM-ACTION PLAN'!JH7)</f>
        <v/>
      </c>
      <c r="H50" s="185" t="str">
        <f>IF('5.SYSTEM-ACTION PLAN'!L7="","",'5.SYSTEM-ACTION PLAN'!L7)</f>
        <v/>
      </c>
      <c r="I50" s="185"/>
      <c r="J50" s="36"/>
      <c r="K50" s="36"/>
      <c r="L50" s="36"/>
      <c r="M50" s="36"/>
      <c r="N50" s="36"/>
      <c r="O50" s="36"/>
      <c r="P50" s="36"/>
      <c r="Q50" s="36"/>
    </row>
    <row r="51" spans="1:17" s="1" customFormat="1" ht="21.75" customHeight="1" x14ac:dyDescent="0.2">
      <c r="A51" s="45"/>
      <c r="B51" s="143" t="str">
        <f>IF('5.SYSTEM-ACTION PLAN'!B8="","",'5.SYSTEM-ACTION PLAN'!B8)</f>
        <v/>
      </c>
      <c r="C51" s="143"/>
      <c r="D51" s="143" t="str">
        <f>IF('5.SYSTEM-ACTION PLAN'!D8="","",'5.SYSTEM-ACTION PLAN'!D8)</f>
        <v/>
      </c>
      <c r="E51" s="143" t="str">
        <f>IF('5.SYSTEM-ACTION PLAN'!F8="","",'5.SYSTEM-ACTION PLAN'!F8)</f>
        <v/>
      </c>
      <c r="F51" s="145" t="str">
        <f>IF('5.SYSTEM-ACTION PLAN'!H8="","",'5.SYSTEM-ACTION PLAN'!H8)</f>
        <v/>
      </c>
      <c r="G51" s="145" t="str">
        <f>IF('5.SYSTEM-ACTION PLAN'!J8="","",'5.SYSTEM-ACTION PLAN'!JH8)</f>
        <v/>
      </c>
      <c r="H51" s="185" t="str">
        <f>IF('5.SYSTEM-ACTION PLAN'!L8="","",'5.SYSTEM-ACTION PLAN'!L8)</f>
        <v/>
      </c>
      <c r="I51" s="185"/>
      <c r="J51" s="36"/>
      <c r="K51" s="36"/>
      <c r="L51" s="36"/>
      <c r="M51" s="36"/>
      <c r="N51" s="36"/>
      <c r="O51" s="36"/>
      <c r="P51" s="36"/>
      <c r="Q51" s="36"/>
    </row>
    <row r="52" spans="1:17" s="1" customFormat="1" ht="21.75" customHeight="1" x14ac:dyDescent="0.2">
      <c r="A52" s="45"/>
      <c r="B52" s="143" t="str">
        <f>IF('5.SYSTEM-ACTION PLAN'!B9="","",'5.SYSTEM-ACTION PLAN'!B9)</f>
        <v/>
      </c>
      <c r="C52" s="143"/>
      <c r="D52" s="143" t="str">
        <f>IF('5.SYSTEM-ACTION PLAN'!D9="","",'5.SYSTEM-ACTION PLAN'!D9)</f>
        <v/>
      </c>
      <c r="E52" s="143" t="str">
        <f>IF('5.SYSTEM-ACTION PLAN'!F9="","",'5.SYSTEM-ACTION PLAN'!F9)</f>
        <v/>
      </c>
      <c r="F52" s="145" t="str">
        <f>IF('5.SYSTEM-ACTION PLAN'!H9="","",'5.SYSTEM-ACTION PLAN'!H9)</f>
        <v/>
      </c>
      <c r="G52" s="145" t="str">
        <f>IF('5.SYSTEM-ACTION PLAN'!J9="","",'5.SYSTEM-ACTION PLAN'!JH9)</f>
        <v/>
      </c>
      <c r="H52" s="185" t="str">
        <f>IF('5.SYSTEM-ACTION PLAN'!L9="","",'5.SYSTEM-ACTION PLAN'!L9)</f>
        <v/>
      </c>
      <c r="I52" s="185"/>
      <c r="J52" s="36"/>
      <c r="K52" s="36"/>
      <c r="L52" s="36"/>
      <c r="M52" s="36"/>
      <c r="N52" s="36"/>
      <c r="O52" s="36"/>
      <c r="P52" s="36"/>
      <c r="Q52" s="36"/>
    </row>
    <row r="53" spans="1:17" s="1" customFormat="1" ht="21.75" customHeight="1" x14ac:dyDescent="0.2">
      <c r="A53" s="45"/>
      <c r="B53" s="143" t="str">
        <f>IF('5.SYSTEM-ACTION PLAN'!B7="","",'5.SYSTEM-ACTION PLAN'!B7)</f>
        <v/>
      </c>
      <c r="C53" s="143"/>
      <c r="D53" s="143" t="str">
        <f>IF('5.SYSTEM-ACTION PLAN'!D7="","",'5.SYSTEM-ACTION PLAN'!D7)</f>
        <v/>
      </c>
      <c r="E53" s="143" t="str">
        <f>IF('5.SYSTEM-ACTION PLAN'!F10="","",'5.SYSTEM-ACTION PLAN'!F10)</f>
        <v/>
      </c>
      <c r="F53" s="145" t="str">
        <f>IF('5.SYSTEM-ACTION PLAN'!H10="","",'5.SYSTEM-ACTION PLAN'!H10)</f>
        <v/>
      </c>
      <c r="G53" s="145" t="str">
        <f>IF('5.SYSTEM-ACTION PLAN'!J10="","",'5.SYSTEM-ACTION PLAN'!JH10)</f>
        <v/>
      </c>
      <c r="H53" s="185" t="str">
        <f>IF('5.SYSTEM-ACTION PLAN'!L10="","",'5.SYSTEM-ACTION PLAN'!L10)</f>
        <v/>
      </c>
      <c r="I53" s="185"/>
      <c r="J53" s="36"/>
      <c r="K53" s="36"/>
      <c r="L53" s="36"/>
      <c r="M53" s="36"/>
      <c r="N53" s="36"/>
      <c r="O53" s="36"/>
      <c r="P53" s="36"/>
      <c r="Q53" s="36"/>
    </row>
    <row r="54" spans="1:17" s="1" customFormat="1" ht="21.75" customHeight="1" x14ac:dyDescent="0.2">
      <c r="A54" s="45"/>
      <c r="B54" s="143" t="str">
        <f>IF('5.SYSTEM-ACTION PLAN'!B8="","",'5.SYSTEM-ACTION PLAN'!B8)</f>
        <v/>
      </c>
      <c r="C54" s="143"/>
      <c r="D54" s="143" t="str">
        <f>IF('5.SYSTEM-ACTION PLAN'!D8="","",'5.SYSTEM-ACTION PLAN'!D8)</f>
        <v/>
      </c>
      <c r="E54" s="143" t="str">
        <f>IF('5.SYSTEM-ACTION PLAN'!F11="","",'5.SYSTEM-ACTION PLAN'!F11)</f>
        <v/>
      </c>
      <c r="F54" s="145" t="str">
        <f>IF('5.SYSTEM-ACTION PLAN'!H11="","",'5.SYSTEM-ACTION PLAN'!H11)</f>
        <v/>
      </c>
      <c r="G54" s="145" t="str">
        <f>IF('5.SYSTEM-ACTION PLAN'!J11="","",'5.SYSTEM-ACTION PLAN'!JH11)</f>
        <v/>
      </c>
      <c r="H54" s="185" t="str">
        <f>IF('5.SYSTEM-ACTION PLAN'!L11="","",'5.SYSTEM-ACTION PLAN'!L11)</f>
        <v/>
      </c>
      <c r="I54" s="185"/>
      <c r="J54" s="36"/>
      <c r="K54" s="36"/>
      <c r="L54" s="36"/>
      <c r="M54" s="36"/>
      <c r="N54" s="36"/>
      <c r="O54" s="36"/>
      <c r="P54" s="36"/>
      <c r="Q54" s="36"/>
    </row>
    <row r="55" spans="1:17" s="1" customFormat="1" ht="21.75" customHeight="1" x14ac:dyDescent="0.2">
      <c r="A55" s="45"/>
      <c r="B55" s="143" t="str">
        <f>IF('5.SYSTEM-ACTION PLAN'!B9="","",'5.SYSTEM-ACTION PLAN'!B9)</f>
        <v/>
      </c>
      <c r="C55" s="143"/>
      <c r="D55" s="143" t="str">
        <f>IF('5.SYSTEM-ACTION PLAN'!D9="","",'5.SYSTEM-ACTION PLAN'!D9)</f>
        <v/>
      </c>
      <c r="E55" s="143" t="str">
        <f>IF('5.SYSTEM-ACTION PLAN'!F12="","",'5.SYSTEM-ACTION PLAN'!F12)</f>
        <v/>
      </c>
      <c r="F55" s="145" t="str">
        <f>IF('5.SYSTEM-ACTION PLAN'!H12="","",'5.SYSTEM-ACTION PLAN'!H12)</f>
        <v/>
      </c>
      <c r="G55" s="145" t="str">
        <f>IF('5.SYSTEM-ACTION PLAN'!J12="","",'5.SYSTEM-ACTION PLAN'!JH12)</f>
        <v/>
      </c>
      <c r="H55" s="185" t="str">
        <f>IF('5.SYSTEM-ACTION PLAN'!L12="","",'5.SYSTEM-ACTION PLAN'!L12)</f>
        <v/>
      </c>
      <c r="I55" s="185"/>
      <c r="J55" s="36"/>
      <c r="K55" s="36"/>
      <c r="L55" s="36"/>
      <c r="M55" s="36"/>
      <c r="N55" s="36"/>
      <c r="O55" s="36"/>
      <c r="P55" s="36"/>
      <c r="Q55" s="36"/>
    </row>
    <row r="56" spans="1:17" s="1" customFormat="1" ht="21.75" customHeight="1" x14ac:dyDescent="0.2">
      <c r="A56" s="45"/>
      <c r="B56" s="143" t="str">
        <f>IF('5.SYSTEM-ACTION PLAN'!B10="","",'5.SYSTEM-ACTION PLAN'!B10)</f>
        <v/>
      </c>
      <c r="C56" s="143"/>
      <c r="D56" s="143" t="str">
        <f>IF('5.SYSTEM-ACTION PLAN'!D10="","",'5.SYSTEM-ACTION PLAN'!D10)</f>
        <v/>
      </c>
      <c r="E56" s="143" t="str">
        <f>IF('5.SYSTEM-ACTION PLAN'!F13="","",'5.SYSTEM-ACTION PLAN'!F13)</f>
        <v/>
      </c>
      <c r="F56" s="145" t="str">
        <f>IF('5.SYSTEM-ACTION PLAN'!H13="","",'5.SYSTEM-ACTION PLAN'!H13)</f>
        <v/>
      </c>
      <c r="G56" s="145" t="str">
        <f>IF('5.SYSTEM-ACTION PLAN'!J13="","",'5.SYSTEM-ACTION PLAN'!JH13)</f>
        <v/>
      </c>
      <c r="H56" s="185" t="str">
        <f>IF('5.SYSTEM-ACTION PLAN'!L13="","",'5.SYSTEM-ACTION PLAN'!L13)</f>
        <v/>
      </c>
      <c r="I56" s="185"/>
      <c r="J56" s="36"/>
      <c r="K56" s="36"/>
      <c r="L56" s="36"/>
      <c r="M56" s="36"/>
      <c r="N56" s="36"/>
      <c r="O56" s="36"/>
      <c r="P56" s="36"/>
      <c r="Q56" s="36"/>
    </row>
    <row r="57" spans="1:17" s="1" customFormat="1" ht="21.75" customHeight="1" x14ac:dyDescent="0.2">
      <c r="A57" s="45"/>
      <c r="B57" s="143" t="str">
        <f>IF('5.SYSTEM-ACTION PLAN'!B11="","",'5.SYSTEM-ACTION PLAN'!B11)</f>
        <v/>
      </c>
      <c r="C57" s="143"/>
      <c r="D57" s="143" t="str">
        <f>IF('5.SYSTEM-ACTION PLAN'!D11="","",'5.SYSTEM-ACTION PLAN'!D11)</f>
        <v/>
      </c>
      <c r="E57" s="143" t="str">
        <f>IF('5.SYSTEM-ACTION PLAN'!F14="","",'5.SYSTEM-ACTION PLAN'!F14)</f>
        <v/>
      </c>
      <c r="F57" s="145" t="str">
        <f>IF('5.SYSTEM-ACTION PLAN'!H14="","",'5.SYSTEM-ACTION PLAN'!H14)</f>
        <v/>
      </c>
      <c r="G57" s="145" t="str">
        <f>IF('5.SYSTEM-ACTION PLAN'!J14="","",'5.SYSTEM-ACTION PLAN'!JH14)</f>
        <v/>
      </c>
      <c r="H57" s="185" t="str">
        <f>IF('5.SYSTEM-ACTION PLAN'!L14="","",'5.SYSTEM-ACTION PLAN'!L14)</f>
        <v/>
      </c>
      <c r="I57" s="185"/>
      <c r="J57" s="36"/>
      <c r="K57" s="36"/>
      <c r="L57" s="36"/>
      <c r="M57" s="36"/>
      <c r="N57" s="36"/>
      <c r="O57" s="36"/>
      <c r="P57" s="36"/>
      <c r="Q57" s="36"/>
    </row>
    <row r="58" spans="1:17" s="1" customFormat="1" ht="21.75" customHeight="1" x14ac:dyDescent="0.2">
      <c r="A58" s="45"/>
      <c r="B58" s="143" t="str">
        <f>IF('5.SYSTEM-ACTION PLAN'!B15="","",'5.SYSTEM-ACTION PLAN'!B15)</f>
        <v/>
      </c>
      <c r="C58" s="143"/>
      <c r="D58" s="143" t="str">
        <f>IF('5.SYSTEM-ACTION PLAN'!D15="","",'5.SYSTEM-ACTION PLAN'!D15)</f>
        <v/>
      </c>
      <c r="E58" s="143" t="str">
        <f>IF('5.SYSTEM-ACTION PLAN'!F15="","",'5.SYSTEM-ACTION PLAN'!F15)</f>
        <v/>
      </c>
      <c r="F58" s="145" t="str">
        <f>IF('5.SYSTEM-ACTION PLAN'!H15="","",'5.SYSTEM-ACTION PLAN'!H15)</f>
        <v/>
      </c>
      <c r="G58" s="145" t="str">
        <f>IF('5.SYSTEM-ACTION PLAN'!J15="","",'5.SYSTEM-ACTION PLAN'!JH15)</f>
        <v/>
      </c>
      <c r="H58" s="185" t="str">
        <f>IF('5.SYSTEM-ACTION PLAN'!L15="","",'5.SYSTEM-ACTION PLAN'!L15)</f>
        <v/>
      </c>
      <c r="I58" s="185"/>
      <c r="J58" s="36"/>
      <c r="K58" s="36"/>
      <c r="L58" s="36"/>
      <c r="M58" s="36"/>
      <c r="N58" s="36"/>
      <c r="O58" s="36"/>
      <c r="P58" s="36"/>
      <c r="Q58" s="36"/>
    </row>
    <row r="59" spans="1:17" s="1" customFormat="1" ht="21.75" customHeight="1" x14ac:dyDescent="0.2">
      <c r="A59" s="45"/>
      <c r="B59" s="143" t="str">
        <f>IF('5.SYSTEM-ACTION PLAN'!B13="","",'5.SYSTEM-ACTION PLAN'!B13)</f>
        <v/>
      </c>
      <c r="C59" s="143"/>
      <c r="D59" s="143" t="str">
        <f>IF('5.SYSTEM-ACTION PLAN'!D13="","",'5.SYSTEM-ACTION PLAN'!D13)</f>
        <v/>
      </c>
      <c r="E59" s="143" t="str">
        <f>IF('5.SYSTEM-ACTION PLAN'!F16="","",'5.SYSTEM-ACTION PLAN'!F16)</f>
        <v/>
      </c>
      <c r="F59" s="145" t="str">
        <f>IF('5.SYSTEM-ACTION PLAN'!H16="","",'5.SYSTEM-ACTION PLAN'!H16)</f>
        <v/>
      </c>
      <c r="G59" s="145" t="str">
        <f>IF('5.SYSTEM-ACTION PLAN'!J16="","",'5.SYSTEM-ACTION PLAN'!JH16)</f>
        <v/>
      </c>
      <c r="H59" s="185" t="str">
        <f>IF('5.SYSTEM-ACTION PLAN'!L16="","",'5.SYSTEM-ACTION PLAN'!L16)</f>
        <v/>
      </c>
      <c r="I59" s="185"/>
      <c r="J59" s="36"/>
      <c r="K59" s="36"/>
      <c r="L59" s="36"/>
      <c r="M59" s="36"/>
      <c r="N59" s="36"/>
      <c r="O59" s="36"/>
      <c r="P59" s="36"/>
      <c r="Q59" s="36"/>
    </row>
    <row r="60" spans="1:17" s="1" customFormat="1" ht="21.75" customHeight="1" x14ac:dyDescent="0.2">
      <c r="A60" s="45"/>
      <c r="B60" s="143" t="str">
        <f>IF('5.SYSTEM-ACTION PLAN'!B17="","",'5.SYSTEM-ACTION PLAN'!B17)</f>
        <v/>
      </c>
      <c r="C60" s="143"/>
      <c r="D60" s="143" t="str">
        <f>IF('5.SYSTEM-ACTION PLAN'!D17="","",'5.SYSTEM-ACTION PLAN'!D17)</f>
        <v/>
      </c>
      <c r="E60" s="143" t="str">
        <f>IF('5.SYSTEM-ACTION PLAN'!F17="","",'5.SYSTEM-ACTION PLAN'!F17)</f>
        <v/>
      </c>
      <c r="F60" s="145" t="str">
        <f>IF('5.SYSTEM-ACTION PLAN'!H17="","",'5.SYSTEM-ACTION PLAN'!H17)</f>
        <v/>
      </c>
      <c r="G60" s="145" t="str">
        <f>IF('5.SYSTEM-ACTION PLAN'!J17="","",'5.SYSTEM-ACTION PLAN'!JH17)</f>
        <v/>
      </c>
      <c r="H60" s="185" t="str">
        <f>IF('5.SYSTEM-ACTION PLAN'!L17="","",'5.SYSTEM-ACTION PLAN'!L17)</f>
        <v/>
      </c>
      <c r="I60" s="185"/>
      <c r="J60" s="36"/>
      <c r="K60" s="36"/>
      <c r="L60" s="36"/>
      <c r="M60" s="36"/>
      <c r="N60" s="36"/>
      <c r="O60" s="36"/>
      <c r="P60" s="36"/>
      <c r="Q60" s="36"/>
    </row>
    <row r="61" spans="1:17" s="1" customForma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x14ac:dyDescent="0.2">
      <c r="A62" s="40" t="s">
        <v>220</v>
      </c>
      <c r="B62" s="39"/>
      <c r="C62" s="39"/>
      <c r="D62" s="39"/>
      <c r="E62" s="39"/>
      <c r="F62" s="39"/>
      <c r="G62" s="39"/>
      <c r="H62" s="39"/>
      <c r="I62" s="39"/>
    </row>
    <row r="63" spans="1:17" x14ac:dyDescent="0.2">
      <c r="A63" s="44"/>
      <c r="B63" s="44" t="s">
        <v>30</v>
      </c>
      <c r="C63" s="44"/>
      <c r="D63" s="44" t="s">
        <v>31</v>
      </c>
      <c r="E63" s="44" t="s">
        <v>32</v>
      </c>
      <c r="F63" s="44"/>
      <c r="G63" s="44" t="s">
        <v>33</v>
      </c>
      <c r="H63" s="44"/>
      <c r="I63" s="44" t="s">
        <v>34</v>
      </c>
      <c r="J63" s="44"/>
    </row>
    <row r="64" spans="1:17" s="172" customFormat="1" x14ac:dyDescent="0.2">
      <c r="A64" s="170"/>
      <c r="B64" s="160"/>
      <c r="C64" s="160"/>
      <c r="D64" s="160"/>
      <c r="E64" s="160"/>
      <c r="F64" s="161"/>
      <c r="G64" s="160"/>
      <c r="H64" s="161"/>
      <c r="I64" s="160"/>
      <c r="J64" s="170"/>
      <c r="K64" s="171"/>
      <c r="L64" s="171"/>
      <c r="M64" s="171"/>
      <c r="N64" s="171"/>
      <c r="O64" s="171"/>
      <c r="P64" s="171"/>
      <c r="Q64" s="171"/>
    </row>
    <row r="65" spans="1:17" s="172" customFormat="1" x14ac:dyDescent="0.2">
      <c r="A65" s="170"/>
      <c r="B65" s="160"/>
      <c r="C65" s="160"/>
      <c r="D65" s="160"/>
      <c r="E65" s="160"/>
      <c r="F65" s="161"/>
      <c r="G65" s="160"/>
      <c r="H65" s="161"/>
      <c r="I65" s="160"/>
      <c r="J65" s="170"/>
      <c r="K65" s="171"/>
      <c r="L65" s="171"/>
      <c r="M65" s="171"/>
      <c r="N65" s="171"/>
      <c r="O65" s="171"/>
      <c r="P65" s="171"/>
      <c r="Q65" s="171"/>
    </row>
    <row r="66" spans="1:17" s="172" customFormat="1" x14ac:dyDescent="0.2">
      <c r="A66" s="170"/>
      <c r="B66" s="160"/>
      <c r="C66" s="160"/>
      <c r="D66" s="160"/>
      <c r="E66" s="160"/>
      <c r="F66" s="161"/>
      <c r="G66" s="160"/>
      <c r="H66" s="161"/>
      <c r="I66" s="160"/>
      <c r="J66" s="170"/>
      <c r="K66" s="171"/>
      <c r="L66" s="171"/>
      <c r="M66" s="171"/>
      <c r="N66" s="171"/>
      <c r="O66" s="171"/>
      <c r="P66" s="171"/>
      <c r="Q66" s="171"/>
    </row>
    <row r="67" spans="1:17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</row>
    <row r="68" spans="1:17" x14ac:dyDescent="0.2">
      <c r="B68" s="54" t="s">
        <v>222</v>
      </c>
      <c r="C68" s="44"/>
      <c r="D68" s="44"/>
      <c r="E68" s="44"/>
      <c r="F68" s="54" t="s">
        <v>255</v>
      </c>
      <c r="G68" s="44"/>
      <c r="H68" s="44"/>
      <c r="I68" s="44"/>
      <c r="J68" s="44"/>
    </row>
    <row r="69" spans="1:17" x14ac:dyDescent="0.2">
      <c r="A69" s="44"/>
      <c r="B69" s="44"/>
      <c r="C69" s="44"/>
      <c r="D69" s="44"/>
      <c r="E69" s="44"/>
      <c r="F69" s="115" t="str">
        <f>IF('3.TEAM'!B6="","",'3.TEAM'!B6)</f>
        <v/>
      </c>
      <c r="G69" s="115" t="str">
        <f>IF('3.TEAM'!D6="","",'3.TEAM'!D6)</f>
        <v/>
      </c>
      <c r="H69" s="114" t="str">
        <f>IF('3.TEAM'!F6="","",'3.TEAM'!F6)</f>
        <v/>
      </c>
      <c r="I69" s="114"/>
      <c r="J69" s="44"/>
    </row>
    <row r="70" spans="1:17" x14ac:dyDescent="0.2">
      <c r="A70" s="44"/>
      <c r="B70" s="55" t="s">
        <v>35</v>
      </c>
      <c r="C70" s="44"/>
      <c r="D70" s="162"/>
      <c r="E70" s="44"/>
      <c r="F70" s="115" t="str">
        <f>IF('3.TEAM'!B7="","",'3.TEAM'!B7)</f>
        <v/>
      </c>
      <c r="G70" s="115" t="str">
        <f>IF('3.TEAM'!D7="","",'3.TEAM'!D7)</f>
        <v/>
      </c>
      <c r="H70" s="114" t="str">
        <f>IF('3.TEAM'!F7="","",'3.TEAM'!F7)</f>
        <v/>
      </c>
      <c r="I70" s="114"/>
      <c r="J70" s="44"/>
    </row>
    <row r="71" spans="1:17" x14ac:dyDescent="0.2">
      <c r="A71" s="44"/>
      <c r="B71" s="55"/>
      <c r="C71" s="44"/>
      <c r="D71" s="163"/>
      <c r="E71" s="44"/>
      <c r="F71" s="115" t="str">
        <f>IF('3.TEAM'!B8="","",'3.TEAM'!B8)</f>
        <v/>
      </c>
      <c r="G71" s="115" t="str">
        <f>IF('3.TEAM'!D8="","",'3.TEAM'!D8)</f>
        <v/>
      </c>
      <c r="H71" s="114" t="str">
        <f>IF('3.TEAM'!F8="","",'3.TEAM'!F8)</f>
        <v/>
      </c>
      <c r="I71" s="114"/>
      <c r="J71" s="44"/>
    </row>
    <row r="72" spans="1:17" x14ac:dyDescent="0.2">
      <c r="A72" s="44"/>
      <c r="B72" s="55" t="s">
        <v>221</v>
      </c>
      <c r="C72" s="44"/>
      <c r="D72" s="162"/>
      <c r="E72" s="44"/>
      <c r="F72" s="115" t="str">
        <f>IF('3.TEAM'!B9="","",'3.TEAM'!B9)</f>
        <v/>
      </c>
      <c r="G72" s="115" t="str">
        <f>IF('3.TEAM'!D9="","",'3.TEAM'!D9)</f>
        <v/>
      </c>
      <c r="H72" s="114" t="str">
        <f>IF('3.TEAM'!F9="","",'3.TEAM'!F9)</f>
        <v/>
      </c>
      <c r="I72" s="114"/>
      <c r="J72" s="44"/>
    </row>
    <row r="73" spans="1:17" x14ac:dyDescent="0.2">
      <c r="A73" s="44"/>
      <c r="B73" s="44"/>
      <c r="C73" s="44"/>
      <c r="D73" s="44"/>
      <c r="E73" s="44"/>
      <c r="F73" s="115" t="str">
        <f>IF('3.TEAM'!B10="","",'3.TEAM'!B10)</f>
        <v/>
      </c>
      <c r="G73" s="115" t="str">
        <f>IF('3.TEAM'!D10="","",'3.TEAM'!D10)</f>
        <v/>
      </c>
      <c r="H73" s="114" t="str">
        <f>IF('3.TEAM'!F10="","",'3.TEAM'!F10)</f>
        <v/>
      </c>
      <c r="I73" s="114"/>
      <c r="J73" s="44"/>
    </row>
    <row r="74" spans="1:17" x14ac:dyDescent="0.2">
      <c r="A74" s="44"/>
      <c r="B74" s="46"/>
      <c r="C74" s="44"/>
      <c r="D74" s="44"/>
      <c r="E74" s="44"/>
      <c r="F74" s="115" t="str">
        <f>IF('3.TEAM'!B11="","",'3.TEAM'!B11)</f>
        <v/>
      </c>
      <c r="G74" s="115" t="str">
        <f>IF('3.TEAM'!D11="","",'3.TEAM'!D11)</f>
        <v/>
      </c>
      <c r="H74" s="114" t="str">
        <f>IF('3.TEAM'!F11="","",'3.TEAM'!F11)</f>
        <v/>
      </c>
      <c r="I74" s="114"/>
      <c r="J74" s="44"/>
    </row>
    <row r="75" spans="1:17" x14ac:dyDescent="0.2">
      <c r="F75" s="115" t="str">
        <f>IF('3.TEAM'!B12="","",'3.TEAM'!B12)</f>
        <v/>
      </c>
      <c r="G75" s="115" t="str">
        <f>IF('3.TEAM'!D12="","",'3.TEAM'!D12)</f>
        <v/>
      </c>
      <c r="H75" s="114" t="str">
        <f>IF('3.TEAM'!F12="","",'3.TEAM'!F12)</f>
        <v/>
      </c>
      <c r="I75" s="114"/>
    </row>
    <row r="76" spans="1:17" x14ac:dyDescent="0.2">
      <c r="F76" s="115" t="str">
        <f>IF('3.TEAM'!B13="","",'3.TEAM'!B13)</f>
        <v/>
      </c>
      <c r="G76" s="115" t="str">
        <f>IF('3.TEAM'!D13="","",'3.TEAM'!D13)</f>
        <v/>
      </c>
      <c r="H76" s="114" t="str">
        <f>IF('3.TEAM'!F13="","",'3.TEAM'!F13)</f>
        <v/>
      </c>
      <c r="I76" s="114"/>
    </row>
    <row r="77" spans="1:17" x14ac:dyDescent="0.2">
      <c r="F77" s="115" t="str">
        <f>IF('3.TEAM'!B14="","",'3.TEAM'!B14)</f>
        <v/>
      </c>
      <c r="G77" s="115" t="str">
        <f>IF('3.TEAM'!D14="","",'3.TEAM'!D14)</f>
        <v/>
      </c>
      <c r="H77" s="114" t="str">
        <f>IF('3.TEAM'!F14="","",'3.TEAM'!F14)</f>
        <v/>
      </c>
      <c r="I77" s="114"/>
    </row>
    <row r="78" spans="1:17" x14ac:dyDescent="0.2">
      <c r="F78" s="115" t="str">
        <f>IF('3.TEAM'!B15="","",'3.TEAM'!B15)</f>
        <v/>
      </c>
      <c r="G78" s="115" t="str">
        <f>IF('3.TEAM'!D15="","",'3.TEAM'!D15)</f>
        <v/>
      </c>
      <c r="H78" s="114" t="str">
        <f>IF('3.TEAM'!F15="","",'3.TEAM'!F15)</f>
        <v/>
      </c>
      <c r="I78" s="114"/>
    </row>
    <row r="79" spans="1:17" x14ac:dyDescent="0.2">
      <c r="F79" s="115" t="str">
        <f>IF('3.TEAM'!B16="","",'3.TEAM'!B16)</f>
        <v/>
      </c>
      <c r="G79" s="115" t="str">
        <f>IF('3.TEAM'!D16="","",'3.TEAM'!D16)</f>
        <v/>
      </c>
      <c r="H79" s="114" t="str">
        <f>IF('3.TEAM'!F16="","",'3.TEAM'!F16)</f>
        <v/>
      </c>
      <c r="I79" s="114"/>
    </row>
    <row r="80" spans="1:17" x14ac:dyDescent="0.2">
      <c r="F80" s="115" t="str">
        <f>IF('3.TEAM'!B17="","",'3.TEAM'!B17)</f>
        <v/>
      </c>
      <c r="G80" s="115" t="str">
        <f>IF('3.TEAM'!D17="","",'3.TEAM'!D17)</f>
        <v/>
      </c>
      <c r="H80" s="114" t="str">
        <f>IF('3.TEAM'!F17="","",'3.TEAM'!F17)</f>
        <v/>
      </c>
      <c r="I80" s="114"/>
    </row>
    <row r="81" spans="6:9" x14ac:dyDescent="0.2">
      <c r="F81" s="115" t="str">
        <f>IF('3.TEAM'!B18="","",'3.TEAM'!B18)</f>
        <v/>
      </c>
      <c r="G81" s="115" t="str">
        <f>IF('3.TEAM'!D18="","",'3.TEAM'!D18)</f>
        <v/>
      </c>
      <c r="H81" s="114" t="str">
        <f>IF('3.TEAM'!F18="","",'3.TEAM'!F18)</f>
        <v/>
      </c>
      <c r="I81" s="114"/>
    </row>
    <row r="82" spans="6:9" x14ac:dyDescent="0.2">
      <c r="F82" s="115" t="str">
        <f>IF('3.TEAM'!B19="","",'3.TEAM'!B19)</f>
        <v/>
      </c>
      <c r="G82" s="115" t="str">
        <f>IF('3.TEAM'!D19="","",'3.TEAM'!D19)</f>
        <v/>
      </c>
      <c r="H82" s="114" t="str">
        <f>IF('3.TEAM'!F19="","",'3.TEAM'!F19)</f>
        <v/>
      </c>
      <c r="I82" s="114"/>
    </row>
    <row r="83" spans="6:9" x14ac:dyDescent="0.2">
      <c r="F83" s="115"/>
      <c r="G83" s="115"/>
      <c r="H83" s="114"/>
      <c r="I83" s="114"/>
    </row>
    <row r="84" spans="6:9" x14ac:dyDescent="0.2">
      <c r="F84" s="115"/>
      <c r="G84" s="115"/>
      <c r="H84" s="114"/>
      <c r="I84" s="114"/>
    </row>
    <row r="85" spans="6:9" x14ac:dyDescent="0.2">
      <c r="F85" s="115"/>
      <c r="G85" s="115"/>
      <c r="H85" s="114"/>
      <c r="I85" s="114"/>
    </row>
    <row r="86" spans="6:9" x14ac:dyDescent="0.2">
      <c r="F86" s="115"/>
      <c r="G86" s="115"/>
      <c r="H86" s="114"/>
      <c r="I86" s="114"/>
    </row>
    <row r="87" spans="6:9" x14ac:dyDescent="0.2">
      <c r="F87" s="45"/>
      <c r="G87" s="45"/>
      <c r="H87" s="44"/>
      <c r="I87" s="44"/>
    </row>
    <row r="88" spans="6:9" x14ac:dyDescent="0.2">
      <c r="F88" s="45"/>
      <c r="G88" s="45"/>
      <c r="H88" s="44"/>
      <c r="I88" s="44"/>
    </row>
    <row r="89" spans="6:9" x14ac:dyDescent="0.2">
      <c r="F89" s="36"/>
      <c r="G89" s="36"/>
    </row>
    <row r="90" spans="6:9" x14ac:dyDescent="0.2">
      <c r="F90" s="36"/>
    </row>
  </sheetData>
  <sheetProtection password="CCD6" sheet="1" objects="1" scenarios="1" insertRows="0" insertHyperlinks="0" selectLockedCells="1" sort="0"/>
  <mergeCells count="37">
    <mergeCell ref="H60:I60"/>
    <mergeCell ref="H55:I55"/>
    <mergeCell ref="H56:I56"/>
    <mergeCell ref="H57:I57"/>
    <mergeCell ref="H58:I58"/>
    <mergeCell ref="H59:I59"/>
    <mergeCell ref="E45:F45"/>
    <mergeCell ref="G40:I40"/>
    <mergeCell ref="G41:I41"/>
    <mergeCell ref="G42:I42"/>
    <mergeCell ref="G43:I43"/>
    <mergeCell ref="E40:F40"/>
    <mergeCell ref="E41:F41"/>
    <mergeCell ref="E42:F42"/>
    <mergeCell ref="E43:F43"/>
    <mergeCell ref="E44:F44"/>
    <mergeCell ref="D8:I8"/>
    <mergeCell ref="H48:I48"/>
    <mergeCell ref="H51:I51"/>
    <mergeCell ref="G44:I44"/>
    <mergeCell ref="G34:I34"/>
    <mergeCell ref="G36:I36"/>
    <mergeCell ref="G37:I37"/>
    <mergeCell ref="G38:I38"/>
    <mergeCell ref="G39:I39"/>
    <mergeCell ref="G35:I35"/>
    <mergeCell ref="G45:I45"/>
    <mergeCell ref="E35:F35"/>
    <mergeCell ref="E36:F36"/>
    <mergeCell ref="E37:F37"/>
    <mergeCell ref="E38:F38"/>
    <mergeCell ref="E39:F39"/>
    <mergeCell ref="H52:I52"/>
    <mergeCell ref="H53:I53"/>
    <mergeCell ref="H54:I54"/>
    <mergeCell ref="H49:I49"/>
    <mergeCell ref="H50:I50"/>
  </mergeCells>
  <pageMargins left="0.33" right="0.39" top="0.75" bottom="0.73" header="0.3" footer="0.3"/>
  <pageSetup scale="88" fitToHeight="1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Z100"/>
  <sheetViews>
    <sheetView workbookViewId="0"/>
  </sheetViews>
  <sheetFormatPr defaultRowHeight="13.5" customHeight="1" x14ac:dyDescent="0.2"/>
  <cols>
    <col min="1" max="5" width="34.85546875" style="9" customWidth="1"/>
    <col min="6" max="6" width="16.5703125" style="9" customWidth="1"/>
    <col min="7" max="7" width="20.5703125" style="9" customWidth="1"/>
    <col min="8" max="8" width="30" style="10" customWidth="1"/>
    <col min="9" max="9" width="25.5703125" style="9" customWidth="1"/>
    <col min="10" max="10" width="20.5703125" style="9" customWidth="1"/>
    <col min="11" max="12" width="9.140625" style="9"/>
    <col min="13" max="13" width="9.140625" style="9" customWidth="1"/>
    <col min="14" max="14" width="11.85546875" style="9" customWidth="1"/>
    <col min="15" max="16" width="9.140625" style="9"/>
    <col min="17" max="17" width="9.140625" style="9" customWidth="1"/>
    <col min="18" max="16384" width="9.140625" style="9"/>
  </cols>
  <sheetData>
    <row r="1" spans="1:26" ht="20.25" customHeight="1" x14ac:dyDescent="0.3">
      <c r="A1" s="80" t="s">
        <v>271</v>
      </c>
    </row>
    <row r="3" spans="1:26" s="8" customFormat="1" ht="13.5" customHeight="1" x14ac:dyDescent="0.2">
      <c r="A3" s="8" t="s">
        <v>4</v>
      </c>
      <c r="B3" s="8" t="s">
        <v>5</v>
      </c>
      <c r="C3" s="8" t="s">
        <v>75</v>
      </c>
      <c r="D3" s="8" t="s">
        <v>26</v>
      </c>
      <c r="E3" s="8" t="s">
        <v>27</v>
      </c>
      <c r="F3" s="8" t="s">
        <v>141</v>
      </c>
      <c r="G3" s="8" t="s">
        <v>152</v>
      </c>
      <c r="H3" s="23" t="s">
        <v>166</v>
      </c>
      <c r="I3" s="8" t="s">
        <v>13</v>
      </c>
      <c r="J3" s="8" t="s">
        <v>232</v>
      </c>
      <c r="K3" s="8" t="s">
        <v>267</v>
      </c>
      <c r="Z3" s="8" t="s">
        <v>270</v>
      </c>
    </row>
    <row r="4" spans="1:26" ht="13.5" customHeight="1" x14ac:dyDescent="0.2">
      <c r="A4" s="9" t="s">
        <v>110</v>
      </c>
      <c r="B4" s="9" t="s">
        <v>88</v>
      </c>
      <c r="C4" s="9" t="s">
        <v>76</v>
      </c>
      <c r="D4" s="9" t="s">
        <v>36</v>
      </c>
      <c r="E4" s="9" t="s">
        <v>55</v>
      </c>
      <c r="F4" s="58" t="s">
        <v>146</v>
      </c>
      <c r="G4" s="9" t="s">
        <v>49</v>
      </c>
      <c r="H4" s="59" t="s">
        <v>195</v>
      </c>
      <c r="I4" s="60" t="s">
        <v>168</v>
      </c>
      <c r="J4" s="9" t="s">
        <v>260</v>
      </c>
      <c r="K4" s="9" t="s">
        <v>265</v>
      </c>
      <c r="M4" s="86"/>
      <c r="N4" s="86"/>
      <c r="O4" s="86"/>
      <c r="Z4" s="169" t="str">
        <f>CONCATENATE('3.TEAM'!B6," - ",'3.TEAM'!D6)</f>
        <v xml:space="preserve"> - </v>
      </c>
    </row>
    <row r="5" spans="1:26" ht="13.5" customHeight="1" x14ac:dyDescent="0.2">
      <c r="A5" s="9" t="s">
        <v>111</v>
      </c>
      <c r="B5" s="9" t="s">
        <v>89</v>
      </c>
      <c r="C5" s="9" t="s">
        <v>77</v>
      </c>
      <c r="D5" s="9" t="s">
        <v>37</v>
      </c>
      <c r="E5" s="9" t="s">
        <v>56</v>
      </c>
      <c r="F5" s="58" t="s">
        <v>147</v>
      </c>
      <c r="G5" s="9" t="s">
        <v>154</v>
      </c>
      <c r="H5" s="59" t="s">
        <v>196</v>
      </c>
      <c r="I5" s="60" t="s">
        <v>169</v>
      </c>
      <c r="J5" s="9" t="s">
        <v>261</v>
      </c>
      <c r="K5" s="9" t="s">
        <v>266</v>
      </c>
      <c r="M5" s="86"/>
      <c r="N5" s="86"/>
      <c r="O5" s="86"/>
      <c r="Z5" s="169" t="str">
        <f>CONCATENATE('3.TEAM'!B7," - ",'3.TEAM'!D7)</f>
        <v xml:space="preserve"> - </v>
      </c>
    </row>
    <row r="6" spans="1:26" ht="13.5" customHeight="1" x14ac:dyDescent="0.2">
      <c r="A6" s="9" t="s">
        <v>112</v>
      </c>
      <c r="B6" s="9" t="s">
        <v>225</v>
      </c>
      <c r="C6" s="9" t="s">
        <v>78</v>
      </c>
      <c r="D6" s="9" t="s">
        <v>39</v>
      </c>
      <c r="E6" s="9" t="s">
        <v>74</v>
      </c>
      <c r="F6" s="58" t="s">
        <v>148</v>
      </c>
      <c r="G6" s="9" t="s">
        <v>153</v>
      </c>
      <c r="H6" s="59" t="s">
        <v>197</v>
      </c>
      <c r="I6" s="60" t="s">
        <v>170</v>
      </c>
      <c r="J6" s="9" t="s">
        <v>262</v>
      </c>
      <c r="K6" s="9" t="s">
        <v>182</v>
      </c>
      <c r="M6" s="86"/>
      <c r="N6" s="86"/>
      <c r="O6" s="86"/>
      <c r="Z6" s="169" t="str">
        <f>CONCATENATE('3.TEAM'!B8," - ",'3.TEAM'!D8)</f>
        <v xml:space="preserve"> - </v>
      </c>
    </row>
    <row r="7" spans="1:26" ht="13.5" customHeight="1" x14ac:dyDescent="0.2">
      <c r="A7" s="9" t="s">
        <v>113</v>
      </c>
      <c r="B7" s="9" t="s">
        <v>90</v>
      </c>
      <c r="C7" s="9" t="s">
        <v>79</v>
      </c>
      <c r="D7" s="9" t="s">
        <v>38</v>
      </c>
      <c r="E7" s="9" t="s">
        <v>73</v>
      </c>
      <c r="F7" s="58" t="s">
        <v>149</v>
      </c>
      <c r="G7" s="9" t="s">
        <v>155</v>
      </c>
      <c r="H7" s="59" t="s">
        <v>198</v>
      </c>
      <c r="I7" s="60" t="s">
        <v>171</v>
      </c>
      <c r="J7" s="9" t="s">
        <v>263</v>
      </c>
      <c r="M7" s="86"/>
      <c r="N7" s="86"/>
      <c r="O7" s="86"/>
      <c r="Z7" s="169" t="str">
        <f>CONCATENATE('3.TEAM'!B9," - ",'3.TEAM'!D9)</f>
        <v xml:space="preserve"> - </v>
      </c>
    </row>
    <row r="8" spans="1:26" ht="13.5" customHeight="1" x14ac:dyDescent="0.2">
      <c r="A8" s="9" t="s">
        <v>114</v>
      </c>
      <c r="B8" s="9" t="s">
        <v>91</v>
      </c>
      <c r="C8" s="9" t="s">
        <v>80</v>
      </c>
      <c r="D8" s="9" t="s">
        <v>40</v>
      </c>
      <c r="E8" s="9" t="s">
        <v>72</v>
      </c>
      <c r="F8" s="58" t="s">
        <v>150</v>
      </c>
      <c r="G8" s="9" t="s">
        <v>156</v>
      </c>
      <c r="H8" s="59" t="s">
        <v>199</v>
      </c>
      <c r="I8" s="60" t="s">
        <v>172</v>
      </c>
      <c r="J8" s="9" t="s">
        <v>264</v>
      </c>
      <c r="M8" s="86"/>
      <c r="N8" s="86"/>
      <c r="O8" s="86"/>
      <c r="Z8" s="169" t="str">
        <f>CONCATENATE('3.TEAM'!B10," - ",'3.TEAM'!D10)</f>
        <v xml:space="preserve"> - </v>
      </c>
    </row>
    <row r="9" spans="1:26" ht="13.5" customHeight="1" x14ac:dyDescent="0.2">
      <c r="A9" s="9" t="s">
        <v>115</v>
      </c>
      <c r="B9" s="9" t="s">
        <v>92</v>
      </c>
      <c r="C9" s="9" t="s">
        <v>81</v>
      </c>
      <c r="D9" s="9" t="s">
        <v>54</v>
      </c>
      <c r="E9" s="9" t="s">
        <v>71</v>
      </c>
      <c r="F9" s="56"/>
      <c r="G9" s="11" t="s">
        <v>157</v>
      </c>
      <c r="H9" s="59" t="s">
        <v>200</v>
      </c>
      <c r="I9" s="60" t="s">
        <v>173</v>
      </c>
      <c r="J9" s="9" t="s">
        <v>182</v>
      </c>
      <c r="M9" s="86"/>
      <c r="N9" s="86"/>
      <c r="O9" s="86"/>
      <c r="Z9" s="169" t="str">
        <f>CONCATENATE('3.TEAM'!B11," - ",'3.TEAM'!D11)</f>
        <v xml:space="preserve"> - </v>
      </c>
    </row>
    <row r="10" spans="1:26" ht="13.5" customHeight="1" x14ac:dyDescent="0.2">
      <c r="A10" s="9" t="s">
        <v>116</v>
      </c>
      <c r="B10" s="9" t="s">
        <v>93</v>
      </c>
      <c r="C10" s="9" t="s">
        <v>82</v>
      </c>
      <c r="D10" s="9" t="s">
        <v>219</v>
      </c>
      <c r="E10" s="9" t="s">
        <v>57</v>
      </c>
      <c r="F10" s="57"/>
      <c r="G10" s="11" t="s">
        <v>158</v>
      </c>
      <c r="H10" s="59" t="s">
        <v>201</v>
      </c>
      <c r="I10" s="60" t="s">
        <v>174</v>
      </c>
      <c r="M10" s="86"/>
      <c r="N10" s="86"/>
      <c r="O10" s="86"/>
      <c r="Z10" s="169" t="str">
        <f>CONCATENATE('3.TEAM'!B12," - ",'3.TEAM'!D12)</f>
        <v xml:space="preserve"> - </v>
      </c>
    </row>
    <row r="11" spans="1:26" ht="13.5" customHeight="1" x14ac:dyDescent="0.2">
      <c r="A11" s="9" t="s">
        <v>117</v>
      </c>
      <c r="B11" s="9" t="s">
        <v>94</v>
      </c>
      <c r="C11" s="9" t="s">
        <v>83</v>
      </c>
      <c r="D11" s="9" t="s">
        <v>41</v>
      </c>
      <c r="E11" s="9" t="s">
        <v>69</v>
      </c>
      <c r="F11" s="57"/>
      <c r="G11" s="11" t="s">
        <v>159</v>
      </c>
      <c r="H11" s="59" t="s">
        <v>202</v>
      </c>
      <c r="I11" s="60" t="s">
        <v>175</v>
      </c>
      <c r="M11" s="86"/>
      <c r="N11" s="86"/>
      <c r="O11" s="86"/>
      <c r="Z11" s="169" t="str">
        <f>CONCATENATE('3.TEAM'!B13," - ",'3.TEAM'!D13)</f>
        <v xml:space="preserve"> - </v>
      </c>
    </row>
    <row r="12" spans="1:26" ht="13.5" customHeight="1" x14ac:dyDescent="0.2">
      <c r="A12" s="9" t="s">
        <v>118</v>
      </c>
      <c r="B12" s="9" t="s">
        <v>100</v>
      </c>
      <c r="C12" s="9" t="s">
        <v>84</v>
      </c>
      <c r="D12" s="9" t="s">
        <v>42</v>
      </c>
      <c r="E12" s="9" t="s">
        <v>70</v>
      </c>
      <c r="G12" s="11" t="s">
        <v>160</v>
      </c>
      <c r="H12" s="59" t="s">
        <v>203</v>
      </c>
      <c r="I12" s="60" t="s">
        <v>176</v>
      </c>
      <c r="M12" s="86"/>
      <c r="N12" s="86"/>
      <c r="O12" s="86"/>
      <c r="Z12" s="169" t="str">
        <f>CONCATENATE('3.TEAM'!B14," - ",'3.TEAM'!D14)</f>
        <v xml:space="preserve"> - </v>
      </c>
    </row>
    <row r="13" spans="1:26" ht="13.5" customHeight="1" x14ac:dyDescent="0.2">
      <c r="A13" s="9" t="s">
        <v>119</v>
      </c>
      <c r="B13" s="9" t="s">
        <v>95</v>
      </c>
      <c r="C13" s="9" t="s">
        <v>85</v>
      </c>
      <c r="D13" s="9" t="s">
        <v>43</v>
      </c>
      <c r="E13" s="9" t="s">
        <v>68</v>
      </c>
      <c r="H13" s="59" t="s">
        <v>204</v>
      </c>
      <c r="I13" s="60" t="s">
        <v>177</v>
      </c>
      <c r="M13" s="86"/>
      <c r="N13" s="86"/>
      <c r="O13" s="86"/>
      <c r="Z13" s="169" t="str">
        <f>CONCATENATE('3.TEAM'!B15," - ",'3.TEAM'!D15)</f>
        <v xml:space="preserve"> - </v>
      </c>
    </row>
    <row r="14" spans="1:26" ht="13.5" customHeight="1" x14ac:dyDescent="0.2">
      <c r="A14" s="9" t="s">
        <v>120</v>
      </c>
      <c r="B14" s="9" t="s">
        <v>96</v>
      </c>
      <c r="C14" s="9" t="s">
        <v>86</v>
      </c>
      <c r="D14" s="9" t="s">
        <v>44</v>
      </c>
      <c r="E14" s="9" t="s">
        <v>58</v>
      </c>
      <c r="H14" s="59" t="s">
        <v>205</v>
      </c>
      <c r="I14" s="60" t="s">
        <v>178</v>
      </c>
      <c r="M14" s="86"/>
      <c r="N14" s="86"/>
      <c r="O14" s="86"/>
      <c r="Z14" s="169" t="str">
        <f>CONCATENATE('3.TEAM'!B16," - ",'3.TEAM'!D16)</f>
        <v xml:space="preserve"> - </v>
      </c>
    </row>
    <row r="15" spans="1:26" ht="13.5" customHeight="1" x14ac:dyDescent="0.2">
      <c r="A15" s="9" t="s">
        <v>121</v>
      </c>
      <c r="B15" s="9" t="s">
        <v>97</v>
      </c>
      <c r="C15" s="9" t="s">
        <v>87</v>
      </c>
      <c r="D15" s="9" t="s">
        <v>53</v>
      </c>
      <c r="E15" s="9" t="s">
        <v>59</v>
      </c>
      <c r="H15" s="59" t="s">
        <v>206</v>
      </c>
      <c r="I15" s="60" t="s">
        <v>179</v>
      </c>
      <c r="M15" s="86"/>
      <c r="N15" s="86"/>
      <c r="O15" s="86"/>
      <c r="Z15" s="169" t="str">
        <f>CONCATENATE('3.TEAM'!B17," - ",'3.TEAM'!D17)</f>
        <v xml:space="preserve"> - </v>
      </c>
    </row>
    <row r="16" spans="1:26" ht="13.5" customHeight="1" x14ac:dyDescent="0.2">
      <c r="A16" s="9" t="s">
        <v>122</v>
      </c>
      <c r="B16" s="9" t="s">
        <v>98</v>
      </c>
      <c r="D16" s="9" t="s">
        <v>45</v>
      </c>
      <c r="E16" s="9" t="s">
        <v>67</v>
      </c>
      <c r="H16" s="59" t="s">
        <v>207</v>
      </c>
      <c r="I16" s="60" t="s">
        <v>180</v>
      </c>
      <c r="M16" s="86"/>
      <c r="N16" s="86"/>
      <c r="O16" s="86"/>
      <c r="Z16" s="169" t="str">
        <f>CONCATENATE('3.TEAM'!B18," - ",'3.TEAM'!D18)</f>
        <v xml:space="preserve"> - </v>
      </c>
    </row>
    <row r="17" spans="1:26" ht="13.5" customHeight="1" x14ac:dyDescent="0.2">
      <c r="A17" s="9" t="s">
        <v>123</v>
      </c>
      <c r="B17" s="9" t="s">
        <v>99</v>
      </c>
      <c r="D17" s="9" t="s">
        <v>46</v>
      </c>
      <c r="E17" s="9" t="s">
        <v>66</v>
      </c>
      <c r="H17" s="59" t="s">
        <v>208</v>
      </c>
      <c r="I17" s="60" t="s">
        <v>181</v>
      </c>
      <c r="M17" s="86"/>
      <c r="N17" s="86"/>
      <c r="O17" s="86"/>
      <c r="Z17" s="169" t="str">
        <f>CONCATENATE('3.TEAM'!B19," - ",'3.TEAM'!D19)</f>
        <v xml:space="preserve"> - </v>
      </c>
    </row>
    <row r="18" spans="1:26" ht="13.5" customHeight="1" x14ac:dyDescent="0.2">
      <c r="A18" s="9" t="s">
        <v>191</v>
      </c>
      <c r="B18" s="9" t="s">
        <v>101</v>
      </c>
      <c r="D18" s="9" t="s">
        <v>47</v>
      </c>
      <c r="E18" s="9" t="s">
        <v>65</v>
      </c>
      <c r="H18" s="59" t="s">
        <v>209</v>
      </c>
      <c r="I18" s="60" t="s">
        <v>182</v>
      </c>
      <c r="M18" s="86"/>
      <c r="N18" s="86"/>
      <c r="O18" s="86"/>
      <c r="Z18" s="169" t="str">
        <f>CONCATENATE('3.TEAM'!B20," - ",'3.TEAM'!D20)</f>
        <v xml:space="preserve"> - </v>
      </c>
    </row>
    <row r="19" spans="1:26" ht="13.5" customHeight="1" x14ac:dyDescent="0.2">
      <c r="A19" s="9" t="s">
        <v>124</v>
      </c>
      <c r="B19" s="9" t="s">
        <v>102</v>
      </c>
      <c r="D19" s="9" t="s">
        <v>50</v>
      </c>
      <c r="E19" s="9" t="s">
        <v>64</v>
      </c>
      <c r="H19" s="59" t="s">
        <v>210</v>
      </c>
      <c r="I19" s="60" t="s">
        <v>183</v>
      </c>
      <c r="M19" s="86"/>
      <c r="N19" s="86"/>
      <c r="O19" s="86"/>
      <c r="Z19" s="169" t="str">
        <f>CONCATENATE('3.TEAM'!B21," - ",'3.TEAM'!D21)</f>
        <v xml:space="preserve"> - </v>
      </c>
    </row>
    <row r="20" spans="1:26" ht="13.5" customHeight="1" x14ac:dyDescent="0.2">
      <c r="A20" s="9" t="s">
        <v>125</v>
      </c>
      <c r="B20" s="9" t="s">
        <v>103</v>
      </c>
      <c r="D20" s="9" t="s">
        <v>51</v>
      </c>
      <c r="E20" s="9" t="s">
        <v>60</v>
      </c>
      <c r="H20" s="59" t="s">
        <v>211</v>
      </c>
      <c r="M20" s="86"/>
      <c r="N20" s="86"/>
      <c r="O20" s="86"/>
      <c r="Z20" s="169" t="str">
        <f>CONCATENATE('3.TEAM'!B22," - ",'3.TEAM'!D22)</f>
        <v xml:space="preserve"> - </v>
      </c>
    </row>
    <row r="21" spans="1:26" ht="13.5" customHeight="1" x14ac:dyDescent="0.2">
      <c r="A21" s="9" t="s">
        <v>226</v>
      </c>
      <c r="B21" s="9" t="s">
        <v>104</v>
      </c>
      <c r="D21" s="9" t="s">
        <v>52</v>
      </c>
      <c r="E21" s="9" t="s">
        <v>61</v>
      </c>
      <c r="H21" s="59" t="s">
        <v>212</v>
      </c>
      <c r="M21" s="86"/>
      <c r="N21" s="86"/>
      <c r="O21" s="86"/>
      <c r="Z21" s="169" t="str">
        <f>CONCATENATE('3.TEAM'!B23," - ",'3.TEAM'!D23)</f>
        <v xml:space="preserve"> - </v>
      </c>
    </row>
    <row r="22" spans="1:26" ht="13.5" customHeight="1" x14ac:dyDescent="0.2">
      <c r="A22" s="9" t="s">
        <v>126</v>
      </c>
      <c r="B22" s="9" t="s">
        <v>105</v>
      </c>
      <c r="D22" s="9" t="s">
        <v>48</v>
      </c>
      <c r="E22" s="9" t="s">
        <v>63</v>
      </c>
      <c r="H22" s="59" t="s">
        <v>213</v>
      </c>
      <c r="M22" s="86"/>
      <c r="N22" s="86"/>
      <c r="O22" s="86"/>
    </row>
    <row r="23" spans="1:26" ht="13.5" customHeight="1" x14ac:dyDescent="0.2">
      <c r="A23" s="9" t="s">
        <v>127</v>
      </c>
      <c r="B23" s="9" t="s">
        <v>106</v>
      </c>
      <c r="D23" s="9" t="s">
        <v>49</v>
      </c>
      <c r="E23" s="9" t="s">
        <v>62</v>
      </c>
      <c r="H23" s="59" t="s">
        <v>214</v>
      </c>
      <c r="M23" s="86"/>
      <c r="N23" s="86"/>
      <c r="O23" s="86"/>
    </row>
    <row r="24" spans="1:26" ht="13.5" customHeight="1" x14ac:dyDescent="0.2">
      <c r="A24" s="9" t="s">
        <v>192</v>
      </c>
      <c r="B24" s="9" t="s">
        <v>107</v>
      </c>
      <c r="H24" s="59" t="s">
        <v>215</v>
      </c>
      <c r="M24" s="86"/>
      <c r="N24" s="86"/>
      <c r="O24" s="86"/>
    </row>
    <row r="25" spans="1:26" ht="13.5" customHeight="1" x14ac:dyDescent="0.2">
      <c r="A25" s="9" t="s">
        <v>128</v>
      </c>
      <c r="B25" s="9" t="s">
        <v>109</v>
      </c>
      <c r="H25" s="59" t="s">
        <v>216</v>
      </c>
      <c r="M25" s="86"/>
      <c r="N25" s="86"/>
      <c r="O25" s="86"/>
    </row>
    <row r="26" spans="1:26" ht="13.5" customHeight="1" x14ac:dyDescent="0.2">
      <c r="A26" s="9" t="s">
        <v>129</v>
      </c>
      <c r="B26" s="9" t="s">
        <v>108</v>
      </c>
      <c r="H26" s="59" t="s">
        <v>217</v>
      </c>
      <c r="M26" s="86"/>
      <c r="N26" s="86"/>
      <c r="O26" s="86"/>
    </row>
    <row r="27" spans="1:26" ht="13.5" customHeight="1" x14ac:dyDescent="0.2">
      <c r="A27" s="9" t="s">
        <v>130</v>
      </c>
      <c r="H27" s="59" t="s">
        <v>218</v>
      </c>
      <c r="M27" s="86"/>
      <c r="N27" s="86"/>
      <c r="O27" s="86"/>
    </row>
    <row r="28" spans="1:26" ht="13.5" customHeight="1" x14ac:dyDescent="0.2">
      <c r="A28" s="9" t="s">
        <v>131</v>
      </c>
      <c r="M28" s="86"/>
      <c r="N28" s="86"/>
      <c r="O28" s="86"/>
    </row>
    <row r="29" spans="1:26" ht="13.5" customHeight="1" x14ac:dyDescent="0.2">
      <c r="A29" s="9" t="s">
        <v>132</v>
      </c>
      <c r="M29" s="86"/>
      <c r="N29" s="86"/>
      <c r="O29" s="86"/>
    </row>
    <row r="30" spans="1:26" ht="13.5" customHeight="1" x14ac:dyDescent="0.2">
      <c r="A30" s="9" t="s">
        <v>193</v>
      </c>
      <c r="M30" s="86"/>
      <c r="N30" s="86"/>
      <c r="O30" s="86"/>
    </row>
    <row r="31" spans="1:26" ht="13.5" customHeight="1" x14ac:dyDescent="0.2">
      <c r="A31" s="9" t="s">
        <v>133</v>
      </c>
      <c r="M31" s="86"/>
      <c r="N31" s="86"/>
      <c r="O31" s="86"/>
    </row>
    <row r="32" spans="1:26" ht="13.5" customHeight="1" x14ac:dyDescent="0.2">
      <c r="A32" s="9" t="s">
        <v>134</v>
      </c>
      <c r="M32" s="86"/>
      <c r="N32" s="86"/>
      <c r="O32" s="86"/>
    </row>
    <row r="33" spans="13:15" ht="13.5" customHeight="1" x14ac:dyDescent="0.2">
      <c r="M33" s="86"/>
      <c r="N33" s="86"/>
      <c r="O33" s="86"/>
    </row>
    <row r="34" spans="13:15" ht="13.5" customHeight="1" x14ac:dyDescent="0.2">
      <c r="M34" s="86"/>
      <c r="N34" s="86"/>
      <c r="O34" s="86"/>
    </row>
    <row r="35" spans="13:15" ht="13.5" customHeight="1" x14ac:dyDescent="0.2">
      <c r="M35" s="86"/>
      <c r="N35" s="86"/>
      <c r="O35" s="86"/>
    </row>
    <row r="36" spans="13:15" ht="13.5" customHeight="1" x14ac:dyDescent="0.2">
      <c r="M36" s="86"/>
      <c r="N36" s="86"/>
      <c r="O36" s="86"/>
    </row>
    <row r="37" spans="13:15" ht="13.5" customHeight="1" x14ac:dyDescent="0.2">
      <c r="M37" s="86"/>
      <c r="N37" s="86"/>
      <c r="O37" s="86"/>
    </row>
    <row r="38" spans="13:15" ht="13.5" customHeight="1" x14ac:dyDescent="0.2">
      <c r="M38" s="86"/>
      <c r="N38" s="86"/>
      <c r="O38" s="86"/>
    </row>
    <row r="39" spans="13:15" ht="13.5" customHeight="1" x14ac:dyDescent="0.2">
      <c r="M39" s="86"/>
      <c r="N39" s="86"/>
      <c r="O39" s="86"/>
    </row>
    <row r="40" spans="13:15" ht="13.5" customHeight="1" x14ac:dyDescent="0.2">
      <c r="M40" s="86"/>
      <c r="N40" s="86"/>
      <c r="O40" s="86"/>
    </row>
    <row r="41" spans="13:15" ht="13.5" customHeight="1" x14ac:dyDescent="0.2">
      <c r="M41" s="86"/>
      <c r="N41" s="86"/>
      <c r="O41" s="86"/>
    </row>
    <row r="42" spans="13:15" ht="13.5" customHeight="1" x14ac:dyDescent="0.2">
      <c r="M42" s="86"/>
      <c r="N42" s="86"/>
      <c r="O42" s="86"/>
    </row>
    <row r="43" spans="13:15" ht="13.5" customHeight="1" x14ac:dyDescent="0.2">
      <c r="M43" s="86"/>
      <c r="N43" s="86"/>
      <c r="O43" s="86"/>
    </row>
    <row r="44" spans="13:15" ht="13.5" customHeight="1" x14ac:dyDescent="0.2">
      <c r="M44" s="86"/>
      <c r="N44" s="86"/>
      <c r="O44" s="86"/>
    </row>
    <row r="45" spans="13:15" ht="13.5" customHeight="1" x14ac:dyDescent="0.2">
      <c r="M45" s="86"/>
      <c r="N45" s="86"/>
      <c r="O45" s="86"/>
    </row>
    <row r="46" spans="13:15" ht="13.5" customHeight="1" x14ac:dyDescent="0.2">
      <c r="M46" s="86"/>
      <c r="N46" s="86"/>
      <c r="O46" s="86"/>
    </row>
    <row r="47" spans="13:15" ht="13.5" customHeight="1" x14ac:dyDescent="0.2">
      <c r="M47" s="86"/>
      <c r="N47" s="86"/>
      <c r="O47" s="86"/>
    </row>
    <row r="48" spans="13:15" ht="13.5" customHeight="1" x14ac:dyDescent="0.2">
      <c r="M48" s="86"/>
      <c r="N48" s="86"/>
      <c r="O48" s="86"/>
    </row>
    <row r="49" spans="13:15" ht="13.5" customHeight="1" x14ac:dyDescent="0.2">
      <c r="M49" s="86"/>
      <c r="N49" s="86"/>
      <c r="O49" s="86"/>
    </row>
    <row r="50" spans="13:15" ht="13.5" customHeight="1" x14ac:dyDescent="0.2">
      <c r="M50" s="86"/>
      <c r="N50" s="86"/>
      <c r="O50" s="86"/>
    </row>
    <row r="51" spans="13:15" ht="13.5" customHeight="1" x14ac:dyDescent="0.2">
      <c r="M51" s="86"/>
      <c r="N51" s="86"/>
      <c r="O51" s="86"/>
    </row>
    <row r="52" spans="13:15" ht="13.5" customHeight="1" x14ac:dyDescent="0.2">
      <c r="M52" s="86"/>
      <c r="N52" s="86"/>
      <c r="O52" s="86"/>
    </row>
    <row r="53" spans="13:15" ht="13.5" customHeight="1" x14ac:dyDescent="0.2">
      <c r="M53" s="86"/>
      <c r="N53" s="86"/>
      <c r="O53" s="86"/>
    </row>
    <row r="54" spans="13:15" ht="13.5" customHeight="1" x14ac:dyDescent="0.2">
      <c r="M54" s="86"/>
      <c r="N54" s="86"/>
      <c r="O54" s="86"/>
    </row>
    <row r="55" spans="13:15" ht="13.5" customHeight="1" x14ac:dyDescent="0.2">
      <c r="M55" s="86"/>
      <c r="N55" s="86"/>
      <c r="O55" s="86"/>
    </row>
    <row r="56" spans="13:15" ht="13.5" customHeight="1" x14ac:dyDescent="0.2">
      <c r="M56" s="86"/>
      <c r="N56" s="86"/>
      <c r="O56" s="86"/>
    </row>
    <row r="57" spans="13:15" ht="13.5" customHeight="1" x14ac:dyDescent="0.2">
      <c r="M57" s="86"/>
      <c r="N57" s="86"/>
      <c r="O57" s="86"/>
    </row>
    <row r="58" spans="13:15" ht="13.5" customHeight="1" x14ac:dyDescent="0.2">
      <c r="M58" s="86"/>
      <c r="N58" s="86"/>
      <c r="O58" s="86"/>
    </row>
    <row r="59" spans="13:15" ht="13.5" customHeight="1" x14ac:dyDescent="0.2">
      <c r="M59" s="86"/>
      <c r="N59" s="86"/>
      <c r="O59" s="86"/>
    </row>
    <row r="60" spans="13:15" ht="13.5" customHeight="1" x14ac:dyDescent="0.2">
      <c r="M60" s="86"/>
      <c r="N60" s="86"/>
      <c r="O60" s="86"/>
    </row>
    <row r="61" spans="13:15" ht="13.5" customHeight="1" x14ac:dyDescent="0.2">
      <c r="M61" s="86"/>
      <c r="N61" s="86"/>
      <c r="O61" s="86"/>
    </row>
    <row r="62" spans="13:15" ht="13.5" customHeight="1" x14ac:dyDescent="0.2">
      <c r="M62" s="86"/>
      <c r="N62" s="86"/>
      <c r="O62" s="86"/>
    </row>
    <row r="63" spans="13:15" ht="13.5" customHeight="1" x14ac:dyDescent="0.2">
      <c r="M63" s="86"/>
      <c r="N63" s="86"/>
      <c r="O63" s="86"/>
    </row>
    <row r="64" spans="13:15" ht="13.5" customHeight="1" x14ac:dyDescent="0.2">
      <c r="M64" s="86"/>
      <c r="N64" s="86"/>
      <c r="O64" s="86"/>
    </row>
    <row r="65" spans="13:15" ht="13.5" customHeight="1" x14ac:dyDescent="0.2">
      <c r="M65" s="86"/>
      <c r="N65" s="86"/>
      <c r="O65" s="86"/>
    </row>
    <row r="66" spans="13:15" ht="13.5" customHeight="1" x14ac:dyDescent="0.2">
      <c r="M66" s="86"/>
      <c r="N66" s="86"/>
      <c r="O66" s="86"/>
    </row>
    <row r="67" spans="13:15" ht="13.5" customHeight="1" x14ac:dyDescent="0.2">
      <c r="M67" s="86"/>
      <c r="N67" s="86"/>
      <c r="O67" s="86"/>
    </row>
    <row r="68" spans="13:15" ht="13.5" customHeight="1" x14ac:dyDescent="0.2">
      <c r="M68" s="86"/>
      <c r="N68" s="86"/>
      <c r="O68" s="86"/>
    </row>
    <row r="69" spans="13:15" ht="13.5" customHeight="1" x14ac:dyDescent="0.2">
      <c r="M69" s="86"/>
      <c r="N69" s="86"/>
      <c r="O69" s="86"/>
    </row>
    <row r="70" spans="13:15" ht="13.5" customHeight="1" x14ac:dyDescent="0.2">
      <c r="M70" s="86"/>
      <c r="N70" s="86"/>
      <c r="O70" s="86"/>
    </row>
    <row r="71" spans="13:15" ht="13.5" customHeight="1" x14ac:dyDescent="0.2">
      <c r="M71" s="86"/>
      <c r="N71" s="86"/>
      <c r="O71" s="86"/>
    </row>
    <row r="72" spans="13:15" ht="13.5" customHeight="1" x14ac:dyDescent="0.2">
      <c r="M72" s="86"/>
      <c r="N72" s="86"/>
      <c r="O72" s="86"/>
    </row>
    <row r="73" spans="13:15" ht="13.5" customHeight="1" x14ac:dyDescent="0.2">
      <c r="M73" s="86"/>
      <c r="N73" s="86"/>
      <c r="O73" s="86"/>
    </row>
    <row r="74" spans="13:15" ht="13.5" customHeight="1" x14ac:dyDescent="0.2">
      <c r="M74" s="86"/>
      <c r="N74" s="86"/>
      <c r="O74" s="86"/>
    </row>
    <row r="75" spans="13:15" ht="13.5" customHeight="1" x14ac:dyDescent="0.2">
      <c r="M75" s="86"/>
      <c r="N75" s="86"/>
      <c r="O75" s="86"/>
    </row>
    <row r="76" spans="13:15" ht="13.5" customHeight="1" x14ac:dyDescent="0.2">
      <c r="M76" s="86"/>
      <c r="N76" s="86"/>
      <c r="O76" s="86"/>
    </row>
    <row r="77" spans="13:15" ht="13.5" customHeight="1" x14ac:dyDescent="0.2">
      <c r="M77" s="86"/>
      <c r="N77" s="86"/>
      <c r="O77" s="86"/>
    </row>
    <row r="78" spans="13:15" ht="13.5" customHeight="1" x14ac:dyDescent="0.2">
      <c r="M78" s="86"/>
      <c r="N78" s="86"/>
      <c r="O78" s="86"/>
    </row>
    <row r="79" spans="13:15" ht="13.5" customHeight="1" x14ac:dyDescent="0.2">
      <c r="M79" s="86"/>
      <c r="N79" s="86"/>
      <c r="O79" s="86"/>
    </row>
    <row r="80" spans="13:15" ht="13.5" customHeight="1" x14ac:dyDescent="0.2">
      <c r="M80" s="86"/>
      <c r="N80" s="86"/>
      <c r="O80" s="86"/>
    </row>
    <row r="81" spans="13:15" ht="13.5" customHeight="1" x14ac:dyDescent="0.2">
      <c r="M81" s="86"/>
      <c r="N81" s="86"/>
      <c r="O81" s="86"/>
    </row>
    <row r="82" spans="13:15" ht="13.5" customHeight="1" x14ac:dyDescent="0.2">
      <c r="M82" s="86"/>
      <c r="N82" s="86"/>
      <c r="O82" s="86"/>
    </row>
    <row r="83" spans="13:15" ht="13.5" customHeight="1" x14ac:dyDescent="0.2">
      <c r="M83" s="86"/>
      <c r="N83" s="86"/>
      <c r="O83" s="86"/>
    </row>
    <row r="84" spans="13:15" ht="13.5" customHeight="1" x14ac:dyDescent="0.2">
      <c r="M84" s="86"/>
      <c r="N84" s="86"/>
      <c r="O84" s="86"/>
    </row>
    <row r="85" spans="13:15" ht="13.5" customHeight="1" x14ac:dyDescent="0.2">
      <c r="M85" s="86"/>
      <c r="N85" s="86"/>
      <c r="O85" s="86"/>
    </row>
    <row r="86" spans="13:15" ht="13.5" customHeight="1" x14ac:dyDescent="0.2">
      <c r="M86" s="86"/>
      <c r="N86" s="86"/>
      <c r="O86" s="86"/>
    </row>
    <row r="87" spans="13:15" ht="13.5" customHeight="1" x14ac:dyDescent="0.2">
      <c r="M87" s="86"/>
      <c r="N87" s="86"/>
      <c r="O87" s="86"/>
    </row>
    <row r="88" spans="13:15" ht="13.5" customHeight="1" x14ac:dyDescent="0.2">
      <c r="M88" s="86"/>
      <c r="N88" s="86"/>
      <c r="O88" s="86"/>
    </row>
    <row r="89" spans="13:15" ht="13.5" customHeight="1" x14ac:dyDescent="0.2">
      <c r="M89" s="86"/>
      <c r="N89" s="86"/>
      <c r="O89" s="86"/>
    </row>
    <row r="90" spans="13:15" ht="13.5" customHeight="1" x14ac:dyDescent="0.2">
      <c r="M90" s="86"/>
      <c r="N90" s="86"/>
      <c r="O90" s="86"/>
    </row>
    <row r="91" spans="13:15" ht="13.5" customHeight="1" x14ac:dyDescent="0.2">
      <c r="M91" s="86"/>
      <c r="N91" s="86"/>
      <c r="O91" s="86"/>
    </row>
    <row r="92" spans="13:15" ht="13.5" customHeight="1" x14ac:dyDescent="0.2">
      <c r="M92" s="86"/>
      <c r="N92" s="86"/>
      <c r="O92" s="86"/>
    </row>
    <row r="93" spans="13:15" ht="13.5" customHeight="1" x14ac:dyDescent="0.2">
      <c r="M93" s="86"/>
      <c r="N93" s="86"/>
      <c r="O93" s="86"/>
    </row>
    <row r="94" spans="13:15" ht="13.5" customHeight="1" x14ac:dyDescent="0.2">
      <c r="M94" s="86"/>
      <c r="N94" s="86"/>
      <c r="O94" s="86"/>
    </row>
    <row r="95" spans="13:15" ht="13.5" customHeight="1" x14ac:dyDescent="0.2">
      <c r="M95" s="86"/>
      <c r="N95" s="86"/>
      <c r="O95" s="86"/>
    </row>
    <row r="96" spans="13:15" ht="13.5" customHeight="1" x14ac:dyDescent="0.2">
      <c r="M96" s="86"/>
      <c r="N96" s="86"/>
      <c r="O96" s="86"/>
    </row>
    <row r="97" spans="13:15" ht="13.5" customHeight="1" x14ac:dyDescent="0.2">
      <c r="M97" s="86"/>
      <c r="N97" s="86"/>
      <c r="O97" s="86"/>
    </row>
    <row r="98" spans="13:15" ht="13.5" customHeight="1" x14ac:dyDescent="0.2">
      <c r="M98" s="86"/>
      <c r="N98" s="86"/>
      <c r="O98" s="86"/>
    </row>
    <row r="99" spans="13:15" ht="13.5" customHeight="1" x14ac:dyDescent="0.2">
      <c r="M99" s="86"/>
      <c r="N99" s="86"/>
      <c r="O99" s="86"/>
    </row>
    <row r="100" spans="13:15" ht="13.5" customHeight="1" x14ac:dyDescent="0.2">
      <c r="M100" s="86"/>
      <c r="N100" s="86"/>
      <c r="O100" s="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Instructions</vt:lpstr>
      <vt:lpstr>1. RCA INFO</vt:lpstr>
      <vt:lpstr>2. PATIENT</vt:lpstr>
      <vt:lpstr>3.TEAM</vt:lpstr>
      <vt:lpstr>4.EVENT TIMELINE</vt:lpstr>
      <vt:lpstr>5.SYSTEM-ACTION PLAN</vt:lpstr>
      <vt:lpstr>PRINT RCA</vt:lpstr>
      <vt:lpstr>Dictionary-For Reference</vt:lpstr>
      <vt:lpstr>Action_Plan</vt:lpstr>
      <vt:lpstr>ASA_Classification</vt:lpstr>
      <vt:lpstr>ASAClassification</vt:lpstr>
      <vt:lpstr>Assessment</vt:lpstr>
      <vt:lpstr>ContributingFactors</vt:lpstr>
      <vt:lpstr>Drug_Route</vt:lpstr>
      <vt:lpstr>HAC</vt:lpstr>
      <vt:lpstr>HarmDuration</vt:lpstr>
      <vt:lpstr>HarmLevel</vt:lpstr>
      <vt:lpstr>NQF_SRE</vt:lpstr>
      <vt:lpstr>'1. RCA INFO'!Print_Area</vt:lpstr>
      <vt:lpstr>'2. PATIENT'!Print_Area</vt:lpstr>
      <vt:lpstr>'3.TEAM'!Print_Area</vt:lpstr>
      <vt:lpstr>'4.EVENT TIMELINE'!Print_Area</vt:lpstr>
      <vt:lpstr>'5.SYSTEM-ACTION PLAN'!Print_Area</vt:lpstr>
      <vt:lpstr>'PRINT RCA'!Print_Area</vt:lpstr>
      <vt:lpstr>'PRINT RCA'!Print_Titles</vt:lpstr>
      <vt:lpstr>Specific_Contributing</vt:lpstr>
      <vt:lpstr>Team_Members</vt:lpstr>
      <vt:lpstr>TJC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aec87264</dc:creator>
  <cp:lastModifiedBy>admin</cp:lastModifiedBy>
  <cp:lastPrinted>2014-01-29T15:09:26Z</cp:lastPrinted>
  <dcterms:created xsi:type="dcterms:W3CDTF">2013-07-23T18:29:25Z</dcterms:created>
  <dcterms:modified xsi:type="dcterms:W3CDTF">2020-10-24T23:08:30Z</dcterms:modified>
</cp:coreProperties>
</file>